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66925"/>
  <xr:revisionPtr revIDLastSave="0" documentId="13_ncr:1_{2E280A25-6095-493B-AADB-A006E671AAA0}" xr6:coauthVersionLast="47" xr6:coauthVersionMax="47" xr10:uidLastSave="{00000000-0000-0000-0000-000000000000}"/>
  <bookViews>
    <workbookView xWindow="-120" yWindow="-120" windowWidth="29040" windowHeight="15720" tabRatio="854" activeTab="2" xr2:uid="{00747B46-B3F1-4E98-94D1-A25D2E7A2138}"/>
  </bookViews>
  <sheets>
    <sheet name="Hinweise und Grunddaten" sheetId="6" r:id="rId1"/>
    <sheet name="Anpassungshistorie" sheetId="11" r:id="rId2"/>
    <sheet name="Gesamtfinanzierungsplan" sheetId="1" r:id="rId3"/>
    <sheet name="Koordinierungspauschale" sheetId="12" r:id="rId4"/>
    <sheet name="Finanzierungsplan FE1-Übersicht" sheetId="3" r:id="rId5"/>
    <sheet name="Finanzierungsplan FE1-Eingabe" sheetId="8" r:id="rId6"/>
    <sheet name="Finanzierungsplan FE2-Übersicht" sheetId="4" r:id="rId7"/>
    <sheet name="Finanzierungsplan FE2-Eingabe" sheetId="9" r:id="rId8"/>
    <sheet name="Finanzierungsplan FE3-Übersicht" sheetId="5" r:id="rId9"/>
    <sheet name="Finanzierungsplan FE3-Eingabe" sheetId="10" r:id="rId10"/>
  </sheets>
  <definedNames>
    <definedName name="_xlnm.Print_Area" localSheetId="4">'Finanzierungsplan FE1-Übersicht'!$A$1:$G$31</definedName>
    <definedName name="_xlnm.Print_Area" localSheetId="6">'Finanzierungsplan FE2-Übersicht'!$A$1:$G$31</definedName>
    <definedName name="_xlnm.Print_Area" localSheetId="0">'Hinweise und Grunddaten'!$A$1:$P$36</definedName>
    <definedName name="FE_1">'Hinweise und Grunddaten'!$B$31</definedName>
    <definedName name="FE_2">'Hinweise und Grunddaten'!$G$31</definedName>
    <definedName name="FE_3">'Hinweise und Grunddaten'!$L$31</definedName>
    <definedName name="Fördervariante">'Hinweise und Grunddaten'!$H$24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5" l="1"/>
  <c r="B6" i="4"/>
  <c r="B6" i="3"/>
  <c r="E8" i="12"/>
  <c r="B30" i="1" l="1"/>
  <c r="A4" i="12" l="1"/>
  <c r="F30" i="1" l="1"/>
  <c r="E30" i="1"/>
  <c r="D30" i="1"/>
  <c r="C30" i="1"/>
  <c r="N31" i="10"/>
  <c r="N32" i="10"/>
  <c r="N33" i="10"/>
  <c r="N34" i="10"/>
  <c r="N35" i="10"/>
  <c r="N36" i="10"/>
  <c r="N30" i="10"/>
  <c r="L31" i="10"/>
  <c r="L32" i="10"/>
  <c r="L33" i="10"/>
  <c r="L34" i="10"/>
  <c r="L35" i="10"/>
  <c r="L36" i="10"/>
  <c r="L30" i="10"/>
  <c r="J31" i="10"/>
  <c r="J32" i="10"/>
  <c r="J33" i="10"/>
  <c r="J34" i="10"/>
  <c r="J35" i="10"/>
  <c r="J36" i="10"/>
  <c r="J30" i="10"/>
  <c r="H31" i="10"/>
  <c r="H32" i="10"/>
  <c r="H33" i="10"/>
  <c r="H34" i="10"/>
  <c r="H35" i="10"/>
  <c r="H36" i="10"/>
  <c r="H30" i="10"/>
  <c r="N19" i="10"/>
  <c r="N20" i="10"/>
  <c r="N21" i="10"/>
  <c r="N22" i="10"/>
  <c r="N23" i="10"/>
  <c r="N24" i="10"/>
  <c r="N18" i="10"/>
  <c r="L19" i="10"/>
  <c r="L20" i="10"/>
  <c r="L21" i="10"/>
  <c r="L22" i="10"/>
  <c r="L23" i="10"/>
  <c r="L24" i="10"/>
  <c r="L18" i="10"/>
  <c r="J19" i="10"/>
  <c r="J20" i="10"/>
  <c r="J21" i="10"/>
  <c r="J22" i="10"/>
  <c r="J23" i="10"/>
  <c r="J24" i="10"/>
  <c r="J18" i="10"/>
  <c r="H19" i="10"/>
  <c r="H20" i="10"/>
  <c r="H21" i="10"/>
  <c r="H22" i="10"/>
  <c r="H23" i="10"/>
  <c r="H24" i="10"/>
  <c r="H18" i="10"/>
  <c r="N7" i="10"/>
  <c r="N8" i="10"/>
  <c r="N9" i="10"/>
  <c r="N10" i="10"/>
  <c r="N11" i="10"/>
  <c r="N12" i="10"/>
  <c r="N6" i="10"/>
  <c r="L7" i="10"/>
  <c r="L8" i="10"/>
  <c r="L9" i="10"/>
  <c r="L10" i="10"/>
  <c r="L11" i="10"/>
  <c r="L12" i="10"/>
  <c r="L6" i="10"/>
  <c r="J7" i="10"/>
  <c r="J8" i="10"/>
  <c r="J9" i="10"/>
  <c r="J10" i="10"/>
  <c r="J11" i="10"/>
  <c r="J12" i="10"/>
  <c r="J6" i="10"/>
  <c r="H7" i="10"/>
  <c r="H8" i="10"/>
  <c r="H9" i="10"/>
  <c r="H10" i="10"/>
  <c r="H11" i="10"/>
  <c r="H12" i="10"/>
  <c r="H6" i="10"/>
  <c r="N31" i="9"/>
  <c r="N32" i="9"/>
  <c r="N33" i="9"/>
  <c r="N34" i="9"/>
  <c r="N35" i="9"/>
  <c r="N36" i="9"/>
  <c r="N30" i="9"/>
  <c r="L31" i="9"/>
  <c r="L32" i="9"/>
  <c r="L33" i="9"/>
  <c r="L34" i="9"/>
  <c r="L35" i="9"/>
  <c r="L36" i="9"/>
  <c r="L30" i="9"/>
  <c r="J31" i="9"/>
  <c r="J32" i="9"/>
  <c r="J33" i="9"/>
  <c r="J34" i="9"/>
  <c r="J35" i="9"/>
  <c r="J36" i="9"/>
  <c r="J30" i="9"/>
  <c r="H31" i="9"/>
  <c r="H32" i="9"/>
  <c r="H33" i="9"/>
  <c r="H34" i="9"/>
  <c r="H35" i="9"/>
  <c r="H36" i="9"/>
  <c r="H30" i="9"/>
  <c r="N19" i="9"/>
  <c r="N20" i="9"/>
  <c r="N21" i="9"/>
  <c r="N22" i="9"/>
  <c r="N23" i="9"/>
  <c r="N24" i="9"/>
  <c r="N18" i="9"/>
  <c r="L19" i="9"/>
  <c r="L20" i="9"/>
  <c r="L21" i="9"/>
  <c r="L22" i="9"/>
  <c r="L23" i="9"/>
  <c r="L24" i="9"/>
  <c r="L18" i="9"/>
  <c r="J19" i="9"/>
  <c r="J20" i="9"/>
  <c r="J21" i="9"/>
  <c r="J22" i="9"/>
  <c r="J23" i="9"/>
  <c r="J24" i="9"/>
  <c r="J18" i="9"/>
  <c r="H19" i="9"/>
  <c r="H20" i="9"/>
  <c r="H21" i="9"/>
  <c r="H22" i="9"/>
  <c r="H23" i="9"/>
  <c r="H24" i="9"/>
  <c r="H18" i="9"/>
  <c r="N7" i="9"/>
  <c r="N8" i="9"/>
  <c r="N9" i="9"/>
  <c r="N10" i="9"/>
  <c r="N11" i="9"/>
  <c r="N12" i="9"/>
  <c r="N6" i="9"/>
  <c r="L7" i="9"/>
  <c r="L8" i="9"/>
  <c r="L9" i="9"/>
  <c r="L10" i="9"/>
  <c r="L11" i="9"/>
  <c r="L12" i="9"/>
  <c r="L6" i="9"/>
  <c r="J7" i="9"/>
  <c r="J8" i="9"/>
  <c r="J9" i="9"/>
  <c r="J10" i="9"/>
  <c r="J11" i="9"/>
  <c r="J12" i="9"/>
  <c r="J6" i="9"/>
  <c r="H7" i="9"/>
  <c r="H8" i="9"/>
  <c r="H9" i="9"/>
  <c r="H10" i="9"/>
  <c r="H11" i="9"/>
  <c r="H12" i="9"/>
  <c r="H6" i="9"/>
  <c r="N31" i="8"/>
  <c r="N32" i="8"/>
  <c r="N33" i="8"/>
  <c r="N34" i="8"/>
  <c r="N35" i="8"/>
  <c r="N36" i="8"/>
  <c r="N30" i="8"/>
  <c r="L31" i="8"/>
  <c r="L32" i="8"/>
  <c r="L33" i="8"/>
  <c r="L34" i="8"/>
  <c r="L35" i="8"/>
  <c r="L36" i="8"/>
  <c r="L30" i="8"/>
  <c r="J31" i="8"/>
  <c r="J32" i="8"/>
  <c r="J33" i="8"/>
  <c r="J34" i="8"/>
  <c r="J35" i="8"/>
  <c r="J36" i="8"/>
  <c r="J30" i="8"/>
  <c r="H31" i="8"/>
  <c r="H32" i="8"/>
  <c r="H33" i="8"/>
  <c r="H34" i="8"/>
  <c r="H35" i="8"/>
  <c r="H36" i="8"/>
  <c r="H30" i="8"/>
  <c r="N19" i="8"/>
  <c r="N20" i="8"/>
  <c r="N21" i="8"/>
  <c r="N22" i="8"/>
  <c r="N23" i="8"/>
  <c r="N24" i="8"/>
  <c r="N18" i="8"/>
  <c r="L19" i="8"/>
  <c r="L20" i="8"/>
  <c r="L21" i="8"/>
  <c r="L22" i="8"/>
  <c r="L23" i="8"/>
  <c r="L24" i="8"/>
  <c r="L18" i="8"/>
  <c r="J19" i="8"/>
  <c r="J20" i="8"/>
  <c r="J21" i="8"/>
  <c r="J22" i="8"/>
  <c r="J23" i="8"/>
  <c r="J24" i="8"/>
  <c r="J18" i="8"/>
  <c r="H19" i="8"/>
  <c r="H20" i="8"/>
  <c r="H21" i="8"/>
  <c r="H22" i="8"/>
  <c r="H23" i="8"/>
  <c r="H24" i="8"/>
  <c r="H18" i="8"/>
  <c r="N7" i="8"/>
  <c r="N8" i="8"/>
  <c r="N9" i="8"/>
  <c r="N10" i="8"/>
  <c r="N11" i="8"/>
  <c r="N12" i="8"/>
  <c r="N6" i="8"/>
  <c r="L7" i="8"/>
  <c r="L8" i="8"/>
  <c r="L9" i="8"/>
  <c r="L10" i="8"/>
  <c r="L11" i="8"/>
  <c r="L12" i="8"/>
  <c r="L6" i="8"/>
  <c r="J7" i="8"/>
  <c r="J8" i="8"/>
  <c r="J9" i="8"/>
  <c r="J10" i="8"/>
  <c r="J11" i="8"/>
  <c r="J12" i="8"/>
  <c r="J6" i="8"/>
  <c r="H7" i="8"/>
  <c r="H8" i="8"/>
  <c r="H9" i="8"/>
  <c r="H10" i="8"/>
  <c r="H11" i="8"/>
  <c r="H12" i="8"/>
  <c r="H6" i="8"/>
  <c r="I9" i="12"/>
  <c r="G30" i="1" s="1"/>
  <c r="F8" i="12"/>
  <c r="G8" i="12" s="1"/>
  <c r="H8" i="12" s="1"/>
  <c r="E49" i="8" l="1"/>
  <c r="O32" i="10" l="1"/>
  <c r="O34" i="10"/>
  <c r="O33" i="10" l="1"/>
  <c r="O10" i="10"/>
  <c r="O21" i="10"/>
  <c r="O32" i="9"/>
  <c r="O33" i="9"/>
  <c r="O34" i="9"/>
  <c r="O31" i="8"/>
  <c r="O32" i="8"/>
  <c r="O33" i="8"/>
  <c r="O21" i="8"/>
  <c r="O22" i="8"/>
  <c r="O22" i="10" l="1"/>
  <c r="O23" i="10"/>
  <c r="O9" i="10"/>
  <c r="O8" i="10"/>
  <c r="O23" i="9"/>
  <c r="O22" i="9"/>
  <c r="O21" i="9"/>
  <c r="O9" i="9"/>
  <c r="O10" i="9"/>
  <c r="O8" i="9"/>
  <c r="O20" i="8"/>
  <c r="O10" i="8"/>
  <c r="O9" i="8"/>
  <c r="O8" i="8"/>
  <c r="E72" i="8" l="1"/>
  <c r="F72" i="8" s="1"/>
  <c r="G72" i="8" s="1"/>
  <c r="H72" i="8" s="1"/>
  <c r="F60" i="8"/>
  <c r="G60" i="8" s="1"/>
  <c r="H60" i="8" s="1"/>
  <c r="I60" i="8" s="1"/>
  <c r="F48" i="8"/>
  <c r="G48" i="8" s="1"/>
  <c r="H48" i="8" s="1"/>
  <c r="I48" i="8" s="1"/>
  <c r="E42" i="8"/>
  <c r="F42" i="8" s="1"/>
  <c r="G42" i="8" s="1"/>
  <c r="H42" i="8" s="1"/>
  <c r="E72" i="9"/>
  <c r="F72" i="9" s="1"/>
  <c r="G72" i="9" s="1"/>
  <c r="H72" i="9" s="1"/>
  <c r="F60" i="9"/>
  <c r="G60" i="9" s="1"/>
  <c r="H60" i="9" s="1"/>
  <c r="I60" i="9" s="1"/>
  <c r="F48" i="9"/>
  <c r="G48" i="9" s="1"/>
  <c r="H48" i="9" s="1"/>
  <c r="I48" i="9" s="1"/>
  <c r="E42" i="9"/>
  <c r="F42" i="9" s="1"/>
  <c r="G42" i="9" s="1"/>
  <c r="H42" i="9" s="1"/>
  <c r="G28" i="9"/>
  <c r="I28" i="9" s="1"/>
  <c r="K28" i="9" s="1"/>
  <c r="M28" i="9" s="1"/>
  <c r="G16" i="9"/>
  <c r="I16" i="9" s="1"/>
  <c r="K16" i="9" s="1"/>
  <c r="M16" i="9" s="1"/>
  <c r="G4" i="9"/>
  <c r="I4" i="9" s="1"/>
  <c r="K4" i="9" s="1"/>
  <c r="M4" i="9" s="1"/>
  <c r="G28" i="8"/>
  <c r="I28" i="8" s="1"/>
  <c r="K28" i="8" s="1"/>
  <c r="M28" i="8" s="1"/>
  <c r="G16" i="8"/>
  <c r="I16" i="8" s="1"/>
  <c r="K16" i="8" s="1"/>
  <c r="M16" i="8" s="1"/>
  <c r="G4" i="8"/>
  <c r="I4" i="8" s="1"/>
  <c r="K4" i="8" s="1"/>
  <c r="M4" i="8" s="1"/>
  <c r="E72" i="10"/>
  <c r="F72" i="10" s="1"/>
  <c r="G72" i="10" s="1"/>
  <c r="H72" i="10" s="1"/>
  <c r="F60" i="10"/>
  <c r="G60" i="10" s="1"/>
  <c r="H60" i="10" s="1"/>
  <c r="I60" i="10" s="1"/>
  <c r="F48" i="10"/>
  <c r="G48" i="10" s="1"/>
  <c r="H48" i="10" s="1"/>
  <c r="I48" i="10" s="1"/>
  <c r="E42" i="10"/>
  <c r="F42" i="10" s="1"/>
  <c r="G42" i="10" s="1"/>
  <c r="H42" i="10" s="1"/>
  <c r="G28" i="10"/>
  <c r="I28" i="10" s="1"/>
  <c r="K28" i="10" s="1"/>
  <c r="M28" i="10" s="1"/>
  <c r="G16" i="10"/>
  <c r="I16" i="10" s="1"/>
  <c r="K16" i="10" s="1"/>
  <c r="M16" i="10" s="1"/>
  <c r="G4" i="10"/>
  <c r="I4" i="10" s="1"/>
  <c r="K4" i="10" s="1"/>
  <c r="M4" i="10" s="1"/>
  <c r="J50" i="10" l="1"/>
  <c r="J51" i="10"/>
  <c r="J52" i="10"/>
  <c r="J49" i="10"/>
  <c r="E50" i="10"/>
  <c r="E51" i="10"/>
  <c r="E52" i="10"/>
  <c r="E49" i="10"/>
  <c r="J50" i="9"/>
  <c r="J51" i="9"/>
  <c r="J52" i="9"/>
  <c r="J49" i="9"/>
  <c r="E50" i="9"/>
  <c r="E51" i="9"/>
  <c r="E52" i="9"/>
  <c r="E49" i="9"/>
  <c r="E50" i="8"/>
  <c r="E51" i="8"/>
  <c r="E52" i="8"/>
  <c r="J50" i="8"/>
  <c r="J51" i="8"/>
  <c r="J52" i="8"/>
  <c r="J49" i="8"/>
  <c r="C8" i="1"/>
  <c r="C6" i="1"/>
  <c r="C11" i="1" s="1"/>
  <c r="D11" i="1" s="1"/>
  <c r="E11" i="1" s="1"/>
  <c r="F11" i="1" s="1"/>
  <c r="C10" i="3"/>
  <c r="C8" i="3"/>
  <c r="C13" i="3" s="1"/>
  <c r="D13" i="3" s="1"/>
  <c r="E13" i="3" s="1"/>
  <c r="F13" i="3" s="1"/>
  <c r="J53" i="10" l="1"/>
  <c r="E53" i="10"/>
  <c r="J53" i="8"/>
  <c r="E53" i="8"/>
  <c r="J62" i="8" l="1"/>
  <c r="J61" i="8"/>
  <c r="I53" i="10" l="1"/>
  <c r="H53" i="10"/>
  <c r="G53" i="10"/>
  <c r="F53" i="10"/>
  <c r="I65" i="10"/>
  <c r="H65" i="10"/>
  <c r="G65" i="10"/>
  <c r="F65" i="10"/>
  <c r="E65" i="10"/>
  <c r="J64" i="10"/>
  <c r="J63" i="10"/>
  <c r="J62" i="10"/>
  <c r="J61" i="10"/>
  <c r="I53" i="9"/>
  <c r="H53" i="9"/>
  <c r="G53" i="9"/>
  <c r="F53" i="9"/>
  <c r="E53" i="9"/>
  <c r="I65" i="9"/>
  <c r="H65" i="9"/>
  <c r="G65" i="9"/>
  <c r="F65" i="9"/>
  <c r="E65" i="9"/>
  <c r="J64" i="9"/>
  <c r="J63" i="9"/>
  <c r="J62" i="9"/>
  <c r="J61" i="9"/>
  <c r="I53" i="8"/>
  <c r="F24" i="3" s="1"/>
  <c r="H53" i="8"/>
  <c r="G53" i="8"/>
  <c r="F53" i="8"/>
  <c r="I65" i="8"/>
  <c r="H65" i="8"/>
  <c r="G65" i="8"/>
  <c r="F65" i="8"/>
  <c r="E65" i="8"/>
  <c r="J64" i="8"/>
  <c r="J63" i="8"/>
  <c r="E24" i="3" l="1"/>
  <c r="D24" i="3"/>
  <c r="C24" i="3"/>
  <c r="J53" i="9"/>
  <c r="O12" i="9"/>
  <c r="O19" i="9"/>
  <c r="O24" i="9"/>
  <c r="H13" i="10"/>
  <c r="O20" i="10"/>
  <c r="O30" i="10"/>
  <c r="O35" i="10"/>
  <c r="O12" i="10"/>
  <c r="O19" i="10"/>
  <c r="O36" i="10"/>
  <c r="J13" i="10"/>
  <c r="O30" i="9"/>
  <c r="J25" i="9"/>
  <c r="O7" i="9"/>
  <c r="H37" i="9"/>
  <c r="L25" i="9"/>
  <c r="N37" i="9"/>
  <c r="N13" i="9"/>
  <c r="O11" i="9"/>
  <c r="H13" i="8"/>
  <c r="H25" i="8"/>
  <c r="O11" i="8"/>
  <c r="N13" i="8"/>
  <c r="L25" i="8"/>
  <c r="O30" i="8"/>
  <c r="L13" i="8"/>
  <c r="O23" i="8"/>
  <c r="O19" i="8"/>
  <c r="H37" i="8"/>
  <c r="O36" i="8"/>
  <c r="O11" i="10"/>
  <c r="O24" i="10"/>
  <c r="L13" i="10"/>
  <c r="H25" i="10"/>
  <c r="H37" i="10"/>
  <c r="N13" i="10"/>
  <c r="J25" i="10"/>
  <c r="J37" i="10"/>
  <c r="J65" i="10"/>
  <c r="L25" i="10"/>
  <c r="L37" i="10"/>
  <c r="N25" i="10"/>
  <c r="N37" i="10"/>
  <c r="O7" i="10"/>
  <c r="O31" i="10"/>
  <c r="L13" i="9"/>
  <c r="O36" i="9"/>
  <c r="H13" i="9"/>
  <c r="N25" i="9"/>
  <c r="L37" i="9"/>
  <c r="J13" i="9"/>
  <c r="H25" i="9"/>
  <c r="J37" i="9"/>
  <c r="J65" i="9"/>
  <c r="O20" i="9"/>
  <c r="O35" i="9"/>
  <c r="O24" i="8"/>
  <c r="O35" i="8"/>
  <c r="J25" i="8"/>
  <c r="N37" i="8"/>
  <c r="J13" i="8"/>
  <c r="J37" i="8"/>
  <c r="O7" i="8"/>
  <c r="O12" i="8"/>
  <c r="J65" i="8"/>
  <c r="O6" i="10"/>
  <c r="O18" i="10"/>
  <c r="O31" i="9"/>
  <c r="O6" i="9"/>
  <c r="O18" i="9"/>
  <c r="L37" i="8"/>
  <c r="O6" i="8"/>
  <c r="N25" i="8"/>
  <c r="O34" i="8"/>
  <c r="O18" i="8"/>
  <c r="E43" i="10" l="1"/>
  <c r="E73" i="10" s="1"/>
  <c r="H43" i="10"/>
  <c r="F43" i="10"/>
  <c r="F73" i="10" s="1"/>
  <c r="F43" i="9"/>
  <c r="F73" i="9" s="1"/>
  <c r="H43" i="9"/>
  <c r="H73" i="9" s="1"/>
  <c r="E43" i="9"/>
  <c r="E73" i="9" s="1"/>
  <c r="E43" i="8"/>
  <c r="E73" i="8" s="1"/>
  <c r="F43" i="8"/>
  <c r="F73" i="8" s="1"/>
  <c r="H43" i="8"/>
  <c r="H73" i="8" s="1"/>
  <c r="O37" i="10"/>
  <c r="O25" i="10"/>
  <c r="O13" i="10"/>
  <c r="O25" i="9"/>
  <c r="O13" i="9"/>
  <c r="O37" i="8"/>
  <c r="O37" i="9"/>
  <c r="O25" i="8"/>
  <c r="O13" i="8"/>
  <c r="H73" i="10" l="1"/>
  <c r="F28" i="5" s="1"/>
  <c r="F28" i="4"/>
  <c r="I43" i="10"/>
  <c r="I43" i="9"/>
  <c r="I43" i="8"/>
  <c r="G43" i="8" s="1"/>
  <c r="E20" i="3" s="1"/>
  <c r="F28" i="3"/>
  <c r="D28" i="3"/>
  <c r="D28" i="5"/>
  <c r="D28" i="4"/>
  <c r="D20" i="5"/>
  <c r="F20" i="5"/>
  <c r="C20" i="5"/>
  <c r="D20" i="4"/>
  <c r="F20" i="4"/>
  <c r="C20" i="4"/>
  <c r="D20" i="3"/>
  <c r="F20" i="3"/>
  <c r="C20" i="3"/>
  <c r="G43" i="9" l="1"/>
  <c r="E20" i="4" s="1"/>
  <c r="G20" i="4" s="1"/>
  <c r="G43" i="10"/>
  <c r="E20" i="5" s="1"/>
  <c r="G20" i="5" s="1"/>
  <c r="F26" i="1"/>
  <c r="C28" i="3"/>
  <c r="D26" i="1"/>
  <c r="C28" i="4"/>
  <c r="C28" i="5"/>
  <c r="C18" i="1"/>
  <c r="F18" i="1"/>
  <c r="D18" i="1"/>
  <c r="G20" i="3"/>
  <c r="E18" i="1" l="1"/>
  <c r="G18" i="1" s="1"/>
  <c r="C26" i="1"/>
  <c r="F24" i="5"/>
  <c r="E24" i="5"/>
  <c r="D24" i="5"/>
  <c r="C24" i="5"/>
  <c r="F26" i="5"/>
  <c r="E26" i="5"/>
  <c r="D26" i="5"/>
  <c r="C26" i="5"/>
  <c r="F24" i="4"/>
  <c r="E24" i="4"/>
  <c r="D24" i="4"/>
  <c r="C24" i="4"/>
  <c r="F26" i="4"/>
  <c r="E26" i="4"/>
  <c r="D26" i="4"/>
  <c r="C26" i="4"/>
  <c r="F26" i="3"/>
  <c r="E26" i="3"/>
  <c r="D26" i="3"/>
  <c r="C26" i="3"/>
  <c r="G24" i="5" l="1"/>
  <c r="G26" i="5"/>
  <c r="G24" i="4"/>
  <c r="G26" i="4"/>
  <c r="D22" i="1"/>
  <c r="E22" i="1"/>
  <c r="C22" i="1"/>
  <c r="F22" i="1"/>
  <c r="E24" i="1"/>
  <c r="C24" i="1"/>
  <c r="D24" i="1"/>
  <c r="F24" i="1"/>
  <c r="F16" i="5"/>
  <c r="F14" i="4"/>
  <c r="F18" i="4"/>
  <c r="F16" i="3"/>
  <c r="F14" i="3"/>
  <c r="C14" i="3"/>
  <c r="C18" i="3"/>
  <c r="D14" i="3"/>
  <c r="D16" i="3"/>
  <c r="D18" i="3"/>
  <c r="E14" i="3"/>
  <c r="E16" i="3"/>
  <c r="E18" i="3"/>
  <c r="F18" i="3"/>
  <c r="E16" i="4"/>
  <c r="D18" i="4"/>
  <c r="E18" i="4"/>
  <c r="F16" i="4"/>
  <c r="C16" i="4"/>
  <c r="D14" i="4"/>
  <c r="D16" i="4"/>
  <c r="C18" i="4"/>
  <c r="F18" i="5"/>
  <c r="C14" i="5"/>
  <c r="D14" i="5"/>
  <c r="E14" i="5"/>
  <c r="E18" i="5"/>
  <c r="C18" i="5"/>
  <c r="E16" i="5"/>
  <c r="D18" i="5"/>
  <c r="F14" i="5"/>
  <c r="C16" i="5"/>
  <c r="D16" i="5"/>
  <c r="C14" i="4"/>
  <c r="E14" i="4"/>
  <c r="C16" i="3"/>
  <c r="C10" i="5"/>
  <c r="C8" i="5"/>
  <c r="C13" i="5" s="1"/>
  <c r="D13" i="5" s="1"/>
  <c r="E13" i="5" s="1"/>
  <c r="F13" i="5" s="1"/>
  <c r="C10" i="4"/>
  <c r="C8" i="4"/>
  <c r="C13" i="4" s="1"/>
  <c r="D13" i="4" s="1"/>
  <c r="E13" i="4" s="1"/>
  <c r="F13" i="4" s="1"/>
  <c r="G16" i="5" l="1"/>
  <c r="G18" i="5"/>
  <c r="G14" i="5"/>
  <c r="G16" i="4"/>
  <c r="G14" i="4"/>
  <c r="G18" i="4"/>
  <c r="C22" i="3"/>
  <c r="F22" i="5"/>
  <c r="F30" i="5" s="1"/>
  <c r="E22" i="5"/>
  <c r="D22" i="5"/>
  <c r="D30" i="5" s="1"/>
  <c r="C22" i="5"/>
  <c r="C30" i="5" s="1"/>
  <c r="C22" i="4"/>
  <c r="E22" i="4"/>
  <c r="D22" i="4"/>
  <c r="F22" i="4"/>
  <c r="F30" i="4" s="1"/>
  <c r="E22" i="3"/>
  <c r="F22" i="3"/>
  <c r="D22" i="3"/>
  <c r="F14" i="1"/>
  <c r="C14" i="1"/>
  <c r="D12" i="1"/>
  <c r="C16" i="1"/>
  <c r="F16" i="1"/>
  <c r="C12" i="1"/>
  <c r="E16" i="1"/>
  <c r="F12" i="1"/>
  <c r="E14" i="1"/>
  <c r="D16" i="1"/>
  <c r="E12" i="1"/>
  <c r="D14" i="1"/>
  <c r="G24" i="1"/>
  <c r="G22" i="1"/>
  <c r="G22" i="5" l="1"/>
  <c r="G22" i="4"/>
  <c r="D30" i="4"/>
  <c r="C30" i="4"/>
  <c r="F30" i="3"/>
  <c r="C30" i="3"/>
  <c r="D30" i="3"/>
  <c r="C20" i="1"/>
  <c r="F20" i="1"/>
  <c r="D20" i="1"/>
  <c r="E20" i="1"/>
  <c r="G16" i="1"/>
  <c r="G14" i="1"/>
  <c r="G12" i="1"/>
  <c r="G24" i="3"/>
  <c r="G26" i="3"/>
  <c r="G18" i="3"/>
  <c r="G16" i="3"/>
  <c r="G14" i="3"/>
  <c r="J74" i="9" l="1"/>
  <c r="G73" i="9" s="1"/>
  <c r="J74" i="10"/>
  <c r="G73" i="10" s="1"/>
  <c r="C28" i="1"/>
  <c r="C33" i="1" s="1"/>
  <c r="C34" i="1" s="1"/>
  <c r="D28" i="1"/>
  <c r="D33" i="1" s="1"/>
  <c r="D34" i="1" s="1"/>
  <c r="F28" i="1"/>
  <c r="F33" i="1" s="1"/>
  <c r="F34" i="1" s="1"/>
  <c r="G22" i="3"/>
  <c r="G20" i="1"/>
  <c r="J74" i="8" l="1"/>
  <c r="I6" i="12"/>
  <c r="J9" i="12" s="1"/>
  <c r="G73" i="8" l="1"/>
  <c r="I73" i="9"/>
  <c r="E28" i="4"/>
  <c r="J73" i="9"/>
  <c r="I73" i="10"/>
  <c r="E28" i="5"/>
  <c r="G28" i="5" s="1"/>
  <c r="J73" i="10"/>
  <c r="I73" i="8" l="1"/>
  <c r="E28" i="3"/>
  <c r="J73" i="8"/>
  <c r="G28" i="4"/>
  <c r="G30" i="4" s="1"/>
  <c r="E30" i="4"/>
  <c r="E26" i="1"/>
  <c r="G30" i="5"/>
  <c r="E30" i="5"/>
  <c r="G28" i="3" l="1"/>
  <c r="G30" i="3" s="1"/>
  <c r="E30" i="3"/>
  <c r="G26" i="1"/>
  <c r="G28" i="1" s="1"/>
  <c r="G33" i="1" s="1"/>
  <c r="G34" i="1" s="1"/>
  <c r="E28" i="1"/>
  <c r="E33" i="1" s="1"/>
  <c r="E34" i="1" s="1"/>
</calcChain>
</file>

<file path=xl/sharedStrings.xml><?xml version="1.0" encoding="utf-8"?>
<sst xmlns="http://schemas.openxmlformats.org/spreadsheetml/2006/main" count="404" uniqueCount="114">
  <si>
    <t>Gesamt:</t>
  </si>
  <si>
    <t>Summe Personalausgaben</t>
  </si>
  <si>
    <t>Vergabe von Aufträgen</t>
  </si>
  <si>
    <t>Gesamtausgaben des Vorhabens</t>
  </si>
  <si>
    <t xml:space="preserve">Zuwendung </t>
  </si>
  <si>
    <t>Gesamtfinanzierungsplan</t>
  </si>
  <si>
    <t>Finanzierungsplan Forschungseinrichtung 1</t>
  </si>
  <si>
    <t>Name FE1:</t>
  </si>
  <si>
    <t>Finanzierungsplan Forschungseinrichtung 2</t>
  </si>
  <si>
    <t>Name FE2:</t>
  </si>
  <si>
    <t>Finanzierungsplan Forschungseinrichtung 3</t>
  </si>
  <si>
    <t>Name FE3:</t>
  </si>
  <si>
    <t>Personalausgaben</t>
  </si>
  <si>
    <t>Lfd.Nr.</t>
  </si>
  <si>
    <t>Funktionsbezeichnung</t>
  </si>
  <si>
    <t>Gesamt</t>
  </si>
  <si>
    <t>Summen</t>
  </si>
  <si>
    <t>Summe im HHJ</t>
  </si>
  <si>
    <t>Bezeichnung</t>
  </si>
  <si>
    <t>Stückpreis</t>
  </si>
  <si>
    <t>Anzahl</t>
  </si>
  <si>
    <t>Gesamtpreis</t>
  </si>
  <si>
    <t>Leistungen Dritter</t>
  </si>
  <si>
    <t>Auftragnehmer</t>
  </si>
  <si>
    <t>Art der Leistung</t>
  </si>
  <si>
    <t>Preis</t>
  </si>
  <si>
    <t>Sachmittelpauschale</t>
  </si>
  <si>
    <t>Hinweise zum Ausfüllen</t>
  </si>
  <si>
    <t>Bitte beachten Sie die Hinweise auf dem ersten Tabellenblatt.</t>
  </si>
  <si>
    <t>Name Forschungsvereinigung:</t>
  </si>
  <si>
    <t>Name Forschungseinrichtung 1:</t>
  </si>
  <si>
    <t>Name Forschungseinrichtung 2:</t>
  </si>
  <si>
    <t>Name Forschungseinrichtung 3:</t>
  </si>
  <si>
    <r>
      <t xml:space="preserve">Bitte tragen Sie ausschließlich hier die </t>
    </r>
    <r>
      <rPr>
        <b/>
        <u/>
        <sz val="14"/>
        <color theme="1"/>
        <rFont val="Calibri"/>
        <family val="2"/>
        <scheme val="minor"/>
      </rPr>
      <t>Grunddaten</t>
    </r>
    <r>
      <rPr>
        <b/>
        <sz val="14"/>
        <color theme="1"/>
        <rFont val="Calibri"/>
        <family val="2"/>
        <scheme val="minor"/>
      </rPr>
      <t xml:space="preserve"> Ihres Vorhabens ein:</t>
    </r>
  </si>
  <si>
    <t xml:space="preserve">Eingruppierung </t>
  </si>
  <si>
    <t>Sachmittelpauschale (20%)</t>
  </si>
  <si>
    <t>Finanzierungsplan FE1-FE3-Eingabe</t>
  </si>
  <si>
    <t>vorgesehener Arbeitsbeginn:</t>
  </si>
  <si>
    <t>vorgesehenes Arbeitsende:</t>
  </si>
  <si>
    <t>Der Reiter Gesamtfinanzierungsplan dient zur Übersicht über die gesamten Ausgaben Ihres Vorhabens. Es sind keine Eintragungen notwendig. Die angezeigten Werte errechnen sich aus den Finanzierungsplänen der FE1-FE3.</t>
  </si>
  <si>
    <t>monatl. IGF-Brutto max. HPA-Satz in EUR</t>
  </si>
  <si>
    <r>
      <t>Ausgaben für Geräte ü</t>
    </r>
    <r>
      <rPr>
        <sz val="8"/>
        <rFont val="Calibri"/>
        <family val="2"/>
        <scheme val="minor"/>
      </rPr>
      <t>ber 2.500</t>
    </r>
    <r>
      <rPr>
        <sz val="8"/>
        <color theme="1"/>
        <rFont val="Calibri"/>
        <family val="2"/>
        <scheme val="minor"/>
      </rPr>
      <t>€  im Einzelfall</t>
    </r>
  </si>
  <si>
    <t>Ausbildungs-abschluss</t>
  </si>
  <si>
    <t>Bitte keine Eingaben vornehmen, die Berechnung erfolgt automatisch aus den Beträgen der Gruppen A1-A3.</t>
  </si>
  <si>
    <t>Vorsteuerabzugsberechtigt</t>
  </si>
  <si>
    <t>ja</t>
  </si>
  <si>
    <t>nein</t>
  </si>
  <si>
    <t>Personalpauschale 6%</t>
  </si>
  <si>
    <t>Personalpauschale (6%)</t>
  </si>
  <si>
    <t>HPA A</t>
  </si>
  <si>
    <t>HPA B</t>
  </si>
  <si>
    <t>HPA C</t>
  </si>
  <si>
    <t>HPA D</t>
  </si>
  <si>
    <t>HPA E</t>
  </si>
  <si>
    <t>HPA F</t>
  </si>
  <si>
    <t>HPA Gruppe A-B</t>
  </si>
  <si>
    <t>HPA Gruppen C-E</t>
  </si>
  <si>
    <t xml:space="preserve"> A.1 </t>
  </si>
  <si>
    <t>A.2</t>
  </si>
  <si>
    <t xml:space="preserve">A.3 </t>
  </si>
  <si>
    <t xml:space="preserve">A.4 </t>
  </si>
  <si>
    <t xml:space="preserve">B. </t>
  </si>
  <si>
    <t xml:space="preserve">C. </t>
  </si>
  <si>
    <t>HPA Gruppen A-B</t>
  </si>
  <si>
    <t>D.</t>
  </si>
  <si>
    <t>HPA Gruppe F</t>
  </si>
  <si>
    <t xml:space="preserve"> A.1</t>
  </si>
  <si>
    <t>A.3</t>
  </si>
  <si>
    <t>A.4</t>
  </si>
  <si>
    <t>B.</t>
  </si>
  <si>
    <t>C.</t>
  </si>
  <si>
    <t>A.1 / Gruppen A und B</t>
  </si>
  <si>
    <t xml:space="preserve">A.2 / Gruppen C, D und E </t>
  </si>
  <si>
    <t>A.3 / Gruppe F Hilfskräfte</t>
  </si>
  <si>
    <t>C. / Vergabe von Aufträgen</t>
  </si>
  <si>
    <t>A.2 / Gruppen C, D und E</t>
  </si>
  <si>
    <t>D. / Sachmittelpauschale</t>
  </si>
  <si>
    <t>A4. / Personalpauschale</t>
  </si>
  <si>
    <t>B. / Geräte ab 2.500,00€</t>
  </si>
  <si>
    <t xml:space="preserve">A.1 / Gruppen A und B </t>
  </si>
  <si>
    <t>Tragen Sie bitte die entprechenden Werte im Reiter Finanzierungsplan FE1-FE3-Eingabe  ein. Der Reiter Finanzierungsplan FE1-3-Übersicht dient Ihrer Übersicht.</t>
  </si>
  <si>
    <t>Zwischensumme A-D</t>
  </si>
  <si>
    <t>E.</t>
  </si>
  <si>
    <t>wenn diese Koordinierung durch eine deutsche Forschungsvereinigung erfolgt</t>
  </si>
  <si>
    <r>
      <t xml:space="preserve">Bitte beachten Sie, dass </t>
    </r>
    <r>
      <rPr>
        <b/>
        <u/>
        <sz val="11"/>
        <color theme="1"/>
        <rFont val="Calibri"/>
        <family val="2"/>
        <scheme val="minor"/>
      </rPr>
      <t>inklusive</t>
    </r>
    <r>
      <rPr>
        <b/>
        <sz val="11"/>
        <color theme="1"/>
        <rFont val="Calibri"/>
        <family val="2"/>
        <scheme val="minor"/>
      </rPr>
      <t xml:space="preserve"> der Koordinierungspauschale die maximalen Obergrenzen gemäß Förderrichtlinie, Pkt. 5.1, </t>
    </r>
    <r>
      <rPr>
        <b/>
        <u/>
        <sz val="11"/>
        <color theme="1"/>
        <rFont val="Calibri"/>
        <family val="2"/>
        <scheme val="minor"/>
      </rPr>
      <t>nicht</t>
    </r>
    <r>
      <rPr>
        <b/>
        <sz val="11"/>
        <color theme="1"/>
        <rFont val="Calibri"/>
        <family val="2"/>
        <scheme val="minor"/>
      </rPr>
      <t xml:space="preserve"> überschritten werden dürfen.</t>
    </r>
  </si>
  <si>
    <t>(Bitte zuletzt ausfüllen)</t>
  </si>
  <si>
    <t>Max.:</t>
  </si>
  <si>
    <t>Koordinierungspauschale</t>
  </si>
  <si>
    <t>Beschäftigungs-dauer 
(Monate in VZÄ)</t>
  </si>
  <si>
    <t>chronologische Anpassungshistorie</t>
  </si>
  <si>
    <t>Datum</t>
  </si>
  <si>
    <t>Blatt</t>
  </si>
  <si>
    <t>Anpassung</t>
  </si>
  <si>
    <t>Die Finanzierungspläne für alle Fördermöglichkeiten: Normal, Cornet und Leittechnologie wurden zusammengelegt.</t>
  </si>
  <si>
    <t>Eingabeseiten der FE</t>
  </si>
  <si>
    <t>Beschäftigungsmonate sollten jetzt in Vollzeitäquivalenten angegeben werden (entsprechend dem Arbeitsdiagramm in der Vorhabenbeschreibung). Die Spalte Arbeitszeitanteil entfällt.</t>
  </si>
  <si>
    <t>Fördervariante</t>
  </si>
  <si>
    <t>Leittechnologie</t>
  </si>
  <si>
    <t>Normal</t>
  </si>
  <si>
    <t>Cornet</t>
  </si>
  <si>
    <t>Lfd.
Nr.</t>
  </si>
  <si>
    <t>Lfd. Nr.</t>
  </si>
  <si>
    <t>monatl. IGF-Brutto max. 
HPA-Satz in EUR</t>
  </si>
  <si>
    <t>Monate (VZÄ) 
im HHJ</t>
  </si>
  <si>
    <t>GFP, EFP (alle)</t>
  </si>
  <si>
    <t>Optische Anpassungen (für den Druck)</t>
  </si>
  <si>
    <t>FE3-Eingabe</t>
  </si>
  <si>
    <t>Fehlerkorrektur bei der Sachmittelpauschale</t>
  </si>
  <si>
    <t>Koordinierungspauschale wird korrekt auf die Gesamtausgaben gerechnet</t>
  </si>
  <si>
    <t>Pauschale für die Koordinierung Leittechnologie / CORNET-Gesamtprojekt, sofern relevant</t>
  </si>
  <si>
    <t>Hinweis zum Maximalwert der Koordinierungspauschale berücksichtigt jetzt die Auswahl der Fördervariante aus dem Blatt "Hinweise und Grundaten"</t>
  </si>
  <si>
    <t>Bezugskorrektur</t>
  </si>
  <si>
    <t>Formatierungsanpassungen</t>
  </si>
  <si>
    <t>Korrektur eines Fehlers wodurch bei weniger als 20% Sachmittelpauschale die Gesamtsumme nicht korrekt berrechnet wurde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</si>
</sst>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#,##0.00_ ;\-#,##0.00\ "/>
    <numFmt numFmtId="165" formatCode="#,##0.00\ &quot;€&quot;"/>
    <numFmt numFmtId="166" formatCode="0;\-0;;"/>
    <numFmt numFmtId="167" formatCode=";;;"/>
    <numFmt numFmtId="168" formatCode="_-* #,##0.0000\ &quot;€&quot;_-;\-* #,##0.0000\ &quot;€&quot;_-;_-* &quot;-&quot;????\ &quot;€&quot;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rgb="FF004F80"/>
      <name val="Calibri"/>
      <family val="2"/>
      <scheme val="minor"/>
    </font>
    <font>
      <b/>
      <sz val="14"/>
      <color rgb="FF004F8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4"/>
      <color rgb="FF004F80"/>
      <name val="Calibri"/>
      <family val="2"/>
      <scheme val="minor"/>
    </font>
    <font>
      <sz val="8"/>
      <color rgb="FF004F80"/>
      <name val="Calibri"/>
      <family val="2"/>
      <scheme val="minor"/>
    </font>
    <font>
      <b/>
      <sz val="8"/>
      <color rgb="FF004F80"/>
      <name val="Calibri"/>
      <family val="2"/>
    </font>
    <font>
      <b/>
      <sz val="8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6">
    <xf numFmtId="0" fontId="0" fillId="0" borderId="0" xfId="0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vertical="center" wrapText="1"/>
    </xf>
    <xf numFmtId="0" fontId="7" fillId="0" borderId="0" xfId="0" applyFont="1"/>
    <xf numFmtId="0" fontId="0" fillId="0" borderId="0" xfId="0" applyBorder="1" applyAlignment="1">
      <alignment horizontal="center"/>
    </xf>
    <xf numFmtId="0" fontId="8" fillId="0" borderId="0" xfId="0" applyFont="1"/>
    <xf numFmtId="0" fontId="0" fillId="0" borderId="0" xfId="0" applyFont="1"/>
    <xf numFmtId="0" fontId="5" fillId="0" borderId="10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35" xfId="0" applyFont="1" applyBorder="1"/>
    <xf numFmtId="0" fontId="5" fillId="0" borderId="0" xfId="0" applyFont="1" applyBorder="1" applyAlignment="1">
      <alignment horizontal="left"/>
    </xf>
    <xf numFmtId="165" fontId="5" fillId="0" borderId="0" xfId="1" applyNumberFormat="1" applyFont="1" applyBorder="1" applyAlignment="1"/>
    <xf numFmtId="0" fontId="6" fillId="0" borderId="0" xfId="0" applyFont="1" applyBorder="1"/>
    <xf numFmtId="0" fontId="6" fillId="0" borderId="0" xfId="0" applyFont="1" applyBorder="1" applyAlignment="1">
      <alignment vertical="center" wrapText="1"/>
    </xf>
    <xf numFmtId="165" fontId="6" fillId="0" borderId="0" xfId="0" applyNumberFormat="1" applyFont="1" applyBorder="1"/>
    <xf numFmtId="0" fontId="5" fillId="0" borderId="0" xfId="0" applyFont="1" applyBorder="1" applyAlignment="1">
      <alignment horizontal="center"/>
    </xf>
    <xf numFmtId="1" fontId="5" fillId="0" borderId="0" xfId="0" applyNumberFormat="1" applyFont="1" applyBorder="1" applyAlignment="1"/>
    <xf numFmtId="4" fontId="5" fillId="0" borderId="0" xfId="0" applyNumberFormat="1" applyFont="1" applyBorder="1" applyAlignment="1"/>
    <xf numFmtId="0" fontId="0" fillId="0" borderId="0" xfId="0" applyFont="1" applyBorder="1"/>
    <xf numFmtId="0" fontId="2" fillId="0" borderId="0" xfId="0" applyFont="1" applyBorder="1"/>
    <xf numFmtId="0" fontId="9" fillId="0" borderId="0" xfId="0" applyFont="1" applyBorder="1"/>
    <xf numFmtId="0" fontId="0" fillId="2" borderId="0" xfId="0" applyFill="1" applyBorder="1"/>
    <xf numFmtId="0" fontId="0" fillId="3" borderId="0" xfId="0" applyFill="1" applyBorder="1"/>
    <xf numFmtId="0" fontId="14" fillId="0" borderId="0" xfId="0" applyFont="1" applyBorder="1"/>
    <xf numFmtId="166" fontId="3" fillId="0" borderId="0" xfId="0" applyNumberFormat="1" applyFont="1" applyBorder="1" applyAlignment="1">
      <alignment horizontal="center"/>
    </xf>
    <xf numFmtId="0" fontId="0" fillId="0" borderId="0" xfId="0" applyFill="1"/>
    <xf numFmtId="44" fontId="0" fillId="0" borderId="0" xfId="1" applyFont="1"/>
    <xf numFmtId="0" fontId="5" fillId="0" borderId="11" xfId="0" applyFont="1" applyBorder="1" applyAlignment="1">
      <alignment horizontal="center" vertical="center" wrapText="1"/>
    </xf>
    <xf numFmtId="14" fontId="0" fillId="0" borderId="0" xfId="0" applyNumberFormat="1"/>
    <xf numFmtId="0" fontId="5" fillId="0" borderId="6" xfId="0" applyFont="1" applyBorder="1" applyAlignment="1"/>
    <xf numFmtId="0" fontId="15" fillId="0" borderId="0" xfId="0" applyFont="1"/>
    <xf numFmtId="0" fontId="5" fillId="0" borderId="10" xfId="0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44" fontId="3" fillId="0" borderId="3" xfId="1" applyFont="1" applyBorder="1" applyAlignment="1">
      <alignment horizontal="center" vertical="center"/>
    </xf>
    <xf numFmtId="44" fontId="3" fillId="0" borderId="4" xfId="1" applyFont="1" applyBorder="1" applyAlignment="1">
      <alignment horizontal="center" vertical="center"/>
    </xf>
    <xf numFmtId="44" fontId="4" fillId="0" borderId="3" xfId="1" applyFont="1" applyBorder="1" applyAlignment="1">
      <alignment horizontal="center" vertical="center"/>
    </xf>
    <xf numFmtId="44" fontId="5" fillId="0" borderId="0" xfId="1" applyFont="1" applyBorder="1" applyAlignment="1"/>
    <xf numFmtId="44" fontId="5" fillId="0" borderId="0" xfId="1" applyFont="1" applyBorder="1" applyAlignment="1">
      <alignment vertical="center" wrapText="1"/>
    </xf>
    <xf numFmtId="44" fontId="5" fillId="0" borderId="7" xfId="1" applyFont="1" applyBorder="1" applyAlignment="1">
      <alignment horizontal="center" vertical="center" wrapText="1"/>
    </xf>
    <xf numFmtId="167" fontId="0" fillId="0" borderId="0" xfId="0" applyNumberFormat="1"/>
    <xf numFmtId="0" fontId="0" fillId="0" borderId="8" xfId="0" applyBorder="1" applyProtection="1">
      <protection locked="0"/>
    </xf>
    <xf numFmtId="44" fontId="3" fillId="0" borderId="3" xfId="1" applyNumberFormat="1" applyFont="1" applyBorder="1" applyAlignment="1">
      <alignment horizontal="center" vertical="center"/>
    </xf>
    <xf numFmtId="44" fontId="3" fillId="0" borderId="4" xfId="1" applyNumberFormat="1" applyFont="1" applyBorder="1" applyAlignment="1">
      <alignment horizontal="center" vertical="center"/>
    </xf>
    <xf numFmtId="168" fontId="0" fillId="0" borderId="0" xfId="0" applyNumberFormat="1"/>
    <xf numFmtId="44" fontId="0" fillId="0" borderId="0" xfId="0" applyNumberFormat="1"/>
    <xf numFmtId="167" fontId="0" fillId="0" borderId="0" xfId="1" applyNumberFormat="1" applyFont="1" applyBorder="1"/>
    <xf numFmtId="0" fontId="5" fillId="0" borderId="32" xfId="0" applyFont="1" applyBorder="1" applyAlignment="1">
      <alignment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4" fontId="0" fillId="0" borderId="6" xfId="0" applyNumberFormat="1" applyBorder="1" applyAlignment="1" applyProtection="1">
      <alignment horizontal="centerContinuous"/>
      <protection locked="0"/>
    </xf>
    <xf numFmtId="14" fontId="0" fillId="0" borderId="7" xfId="0" applyNumberFormat="1" applyBorder="1" applyAlignment="1" applyProtection="1">
      <alignment horizontal="centerContinuous"/>
    </xf>
    <xf numFmtId="0" fontId="0" fillId="0" borderId="7" xfId="0" applyBorder="1" applyAlignment="1" applyProtection="1">
      <alignment horizontal="centerContinuous"/>
    </xf>
    <xf numFmtId="0" fontId="0" fillId="0" borderId="6" xfId="0" applyBorder="1" applyAlignment="1" applyProtection="1">
      <alignment horizontal="centerContinuous"/>
      <protection locked="0"/>
    </xf>
    <xf numFmtId="0" fontId="0" fillId="0" borderId="9" xfId="0" applyBorder="1" applyAlignment="1" applyProtection="1">
      <alignment horizontal="centerContinuous"/>
    </xf>
    <xf numFmtId="14" fontId="3" fillId="0" borderId="6" xfId="0" applyNumberFormat="1" applyFont="1" applyBorder="1" applyAlignment="1">
      <alignment horizontal="centerContinuous"/>
    </xf>
    <xf numFmtId="14" fontId="3" fillId="0" borderId="7" xfId="0" applyNumberFormat="1" applyFont="1" applyBorder="1" applyAlignment="1">
      <alignment horizontal="centerContinuous"/>
    </xf>
    <xf numFmtId="0" fontId="5" fillId="0" borderId="6" xfId="0" applyFont="1" applyBorder="1" applyAlignment="1">
      <alignment horizontal="centerContinuous" vertical="center" wrapText="1"/>
    </xf>
    <xf numFmtId="0" fontId="5" fillId="0" borderId="7" xfId="0" applyFont="1" applyBorder="1" applyAlignment="1">
      <alignment horizontal="centerContinuous" vertical="center" wrapText="1"/>
    </xf>
    <xf numFmtId="0" fontId="5" fillId="0" borderId="25" xfId="0" applyFont="1" applyBorder="1" applyAlignment="1">
      <alignment horizontal="centerContinuous" vertical="center" wrapText="1"/>
    </xf>
    <xf numFmtId="0" fontId="5" fillId="0" borderId="9" xfId="0" applyFont="1" applyBorder="1" applyAlignment="1">
      <alignment horizontal="centerContinuous" vertical="center" wrapText="1"/>
    </xf>
    <xf numFmtId="0" fontId="0" fillId="0" borderId="0" xfId="0" applyAlignment="1">
      <alignment horizontal="centerContinuous"/>
    </xf>
    <xf numFmtId="0" fontId="5" fillId="0" borderId="6" xfId="0" applyFont="1" applyBorder="1" applyAlignment="1">
      <alignment horizontal="centerContinuous"/>
    </xf>
    <xf numFmtId="0" fontId="18" fillId="0" borderId="0" xfId="0" applyFont="1"/>
    <xf numFmtId="44" fontId="3" fillId="4" borderId="18" xfId="1" applyFont="1" applyFill="1" applyBorder="1" applyAlignment="1">
      <alignment horizontal="center" vertical="center"/>
    </xf>
    <xf numFmtId="0" fontId="18" fillId="0" borderId="0" xfId="0" applyFont="1" applyBorder="1"/>
    <xf numFmtId="0" fontId="7" fillId="3" borderId="0" xfId="0" applyFont="1" applyFill="1" applyBorder="1"/>
    <xf numFmtId="0" fontId="7" fillId="2" borderId="0" xfId="0" applyFont="1" applyFill="1" applyBorder="1"/>
    <xf numFmtId="0" fontId="10" fillId="0" borderId="0" xfId="0" applyFont="1" applyBorder="1"/>
    <xf numFmtId="0" fontId="16" fillId="0" borderId="0" xfId="0" applyFont="1" applyBorder="1"/>
    <xf numFmtId="14" fontId="0" fillId="0" borderId="0" xfId="0" applyNumberFormat="1" applyBorder="1" applyAlignment="1">
      <alignment horizontal="center"/>
    </xf>
    <xf numFmtId="0" fontId="19" fillId="0" borderId="0" xfId="0" applyFont="1"/>
    <xf numFmtId="0" fontId="5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165" fontId="7" fillId="0" borderId="0" xfId="0" applyNumberFormat="1" applyFont="1"/>
    <xf numFmtId="0" fontId="6" fillId="0" borderId="43" xfId="0" applyFont="1" applyBorder="1" applyAlignment="1">
      <alignment vertical="center"/>
    </xf>
    <xf numFmtId="44" fontId="6" fillId="0" borderId="38" xfId="1" applyNumberFormat="1" applyFont="1" applyFill="1" applyBorder="1" applyProtection="1">
      <protection locked="0"/>
    </xf>
    <xf numFmtId="44" fontId="6" fillId="0" borderId="32" xfId="1" applyNumberFormat="1" applyFont="1" applyFill="1" applyBorder="1" applyProtection="1">
      <protection locked="0"/>
    </xf>
    <xf numFmtId="44" fontId="12" fillId="0" borderId="33" xfId="1" applyNumberFormat="1" applyFont="1" applyFill="1" applyBorder="1" applyAlignment="1">
      <alignment horizontal="left"/>
    </xf>
    <xf numFmtId="44" fontId="12" fillId="0" borderId="0" xfId="1" applyNumberFormat="1" applyFont="1" applyFill="1" applyBorder="1" applyAlignment="1">
      <alignment horizontal="left"/>
    </xf>
    <xf numFmtId="0" fontId="21" fillId="0" borderId="0" xfId="0" applyFont="1"/>
    <xf numFmtId="0" fontId="0" fillId="0" borderId="0" xfId="0" applyAlignment="1">
      <alignment horizontal="left" indent="1"/>
    </xf>
    <xf numFmtId="0" fontId="17" fillId="4" borderId="44" xfId="0" applyFont="1" applyFill="1" applyBorder="1" applyAlignment="1">
      <alignment horizontal="left" indent="1"/>
    </xf>
    <xf numFmtId="0" fontId="17" fillId="4" borderId="30" xfId="0" applyFont="1" applyFill="1" applyBorder="1" applyAlignment="1">
      <alignment horizontal="left" indent="1"/>
    </xf>
    <xf numFmtId="0" fontId="17" fillId="4" borderId="29" xfId="0" applyFont="1" applyFill="1" applyBorder="1" applyAlignment="1">
      <alignment horizontal="left" indent="1"/>
    </xf>
    <xf numFmtId="14" fontId="0" fillId="0" borderId="2" xfId="0" applyNumberFormat="1" applyBorder="1" applyAlignment="1">
      <alignment horizontal="left" vertical="top" wrapText="1" indent="1"/>
    </xf>
    <xf numFmtId="0" fontId="0" fillId="0" borderId="1" xfId="0" applyBorder="1" applyAlignment="1">
      <alignment horizontal="left" wrapText="1" indent="1"/>
    </xf>
    <xf numFmtId="0" fontId="0" fillId="0" borderId="2" xfId="0" applyBorder="1" applyAlignment="1">
      <alignment horizontal="left" wrapText="1" indent="1"/>
    </xf>
    <xf numFmtId="0" fontId="0" fillId="0" borderId="5" xfId="0" applyBorder="1" applyAlignment="1">
      <alignment horizontal="left" wrapText="1" indent="1"/>
    </xf>
    <xf numFmtId="0" fontId="0" fillId="0" borderId="20" xfId="0" applyBorder="1" applyAlignment="1">
      <alignment horizontal="left" wrapText="1" indent="1"/>
    </xf>
    <xf numFmtId="0" fontId="0" fillId="0" borderId="34" xfId="0" applyBorder="1" applyAlignment="1">
      <alignment horizontal="left" wrapText="1" indent="1"/>
    </xf>
    <xf numFmtId="0" fontId="0" fillId="0" borderId="19" xfId="0" applyBorder="1" applyAlignment="1">
      <alignment horizontal="left" wrapText="1" indent="1"/>
    </xf>
    <xf numFmtId="0" fontId="0" fillId="0" borderId="1" xfId="0" applyBorder="1" applyAlignment="1">
      <alignment horizontal="left" vertical="center" wrapText="1" indent="1"/>
    </xf>
    <xf numFmtId="0" fontId="0" fillId="0" borderId="5" xfId="0" applyBorder="1" applyAlignment="1">
      <alignment horizontal="left" vertical="center" wrapText="1" indent="1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0" fontId="2" fillId="0" borderId="6" xfId="0" applyFont="1" applyBorder="1" applyAlignment="1">
      <alignment horizontal="centerContinuous" vertical="center"/>
    </xf>
    <xf numFmtId="0" fontId="13" fillId="0" borderId="3" xfId="0" applyFont="1" applyFill="1" applyBorder="1" applyAlignment="1" applyProtection="1">
      <alignment horizontal="left" vertical="center" indent="1"/>
    </xf>
    <xf numFmtId="0" fontId="13" fillId="0" borderId="4" xfId="0" applyFont="1" applyFill="1" applyBorder="1" applyAlignment="1" applyProtection="1">
      <alignment horizontal="left" vertical="center" indent="1"/>
    </xf>
    <xf numFmtId="0" fontId="13" fillId="0" borderId="4" xfId="0" applyFont="1" applyBorder="1" applyAlignment="1">
      <alignment horizontal="left" vertical="center" indent="1"/>
    </xf>
    <xf numFmtId="0" fontId="3" fillId="4" borderId="20" xfId="0" applyFont="1" applyFill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indent="1"/>
    </xf>
    <xf numFmtId="0" fontId="3" fillId="4" borderId="19" xfId="0" applyFont="1" applyFill="1" applyBorder="1" applyAlignment="1">
      <alignment horizontal="left" vertical="center" indent="1"/>
    </xf>
    <xf numFmtId="0" fontId="3" fillId="0" borderId="4" xfId="0" applyFont="1" applyFill="1" applyBorder="1" applyAlignment="1">
      <alignment horizontal="left" vertical="center" wrapText="1" indent="1"/>
    </xf>
    <xf numFmtId="0" fontId="3" fillId="0" borderId="46" xfId="0" applyFont="1" applyBorder="1" applyAlignment="1">
      <alignment horizontal="left" vertical="center" wrapText="1" indent="1"/>
    </xf>
    <xf numFmtId="0" fontId="3" fillId="0" borderId="47" xfId="0" applyFont="1" applyBorder="1" applyAlignment="1">
      <alignment horizontal="left" vertical="center" indent="1"/>
    </xf>
    <xf numFmtId="44" fontId="3" fillId="0" borderId="48" xfId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indent="1"/>
    </xf>
    <xf numFmtId="44" fontId="4" fillId="0" borderId="4" xfId="1" applyFont="1" applyBorder="1" applyAlignment="1">
      <alignment horizontal="center" vertical="center"/>
    </xf>
    <xf numFmtId="164" fontId="13" fillId="4" borderId="3" xfId="1" applyNumberFormat="1" applyFont="1" applyFill="1" applyBorder="1" applyAlignment="1" applyProtection="1">
      <alignment horizontal="left" vertical="center" indent="1"/>
    </xf>
    <xf numFmtId="44" fontId="3" fillId="4" borderId="3" xfId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indent="1"/>
    </xf>
    <xf numFmtId="0" fontId="3" fillId="4" borderId="2" xfId="0" applyFont="1" applyFill="1" applyBorder="1" applyAlignment="1">
      <alignment horizontal="left" vertical="center" indent="1"/>
    </xf>
    <xf numFmtId="0" fontId="3" fillId="4" borderId="29" xfId="0" applyFont="1" applyFill="1" applyBorder="1" applyAlignment="1">
      <alignment horizontal="left" vertical="center" indent="1"/>
    </xf>
    <xf numFmtId="0" fontId="3" fillId="4" borderId="44" xfId="0" applyFont="1" applyFill="1" applyBorder="1" applyAlignment="1">
      <alignment horizontal="left" vertical="center" indent="1"/>
    </xf>
    <xf numFmtId="44" fontId="3" fillId="4" borderId="4" xfId="1" applyFont="1" applyFill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Continuous"/>
    </xf>
    <xf numFmtId="44" fontId="4" fillId="0" borderId="4" xfId="1" applyNumberFormat="1" applyFont="1" applyBorder="1" applyAlignment="1">
      <alignment horizontal="center" vertical="center"/>
    </xf>
    <xf numFmtId="44" fontId="3" fillId="0" borderId="48" xfId="1" applyNumberFormat="1" applyFont="1" applyBorder="1" applyAlignment="1">
      <alignment horizontal="center" vertical="center"/>
    </xf>
    <xf numFmtId="44" fontId="3" fillId="4" borderId="3" xfId="1" applyNumberFormat="1" applyFont="1" applyFill="1" applyBorder="1" applyAlignment="1">
      <alignment horizontal="center" vertical="center"/>
    </xf>
    <xf numFmtId="14" fontId="0" fillId="0" borderId="0" xfId="0" applyNumberFormat="1" applyFont="1" applyBorder="1" applyAlignment="1">
      <alignment horizontal="left" indent="1"/>
    </xf>
    <xf numFmtId="0" fontId="3" fillId="0" borderId="4" xfId="0" applyFont="1" applyBorder="1" applyAlignment="1">
      <alignment horizontal="left" vertical="center" wrapText="1" indent="1"/>
    </xf>
    <xf numFmtId="0" fontId="0" fillId="0" borderId="0" xfId="0" applyAlignment="1">
      <alignment horizontal="left"/>
    </xf>
    <xf numFmtId="0" fontId="18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4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/>
    <xf numFmtId="0" fontId="7" fillId="0" borderId="0" xfId="0" applyFont="1" applyAlignment="1">
      <alignment horizontal="left"/>
    </xf>
    <xf numFmtId="0" fontId="5" fillId="0" borderId="1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44" fontId="6" fillId="0" borderId="3" xfId="1" applyFont="1" applyBorder="1" applyAlignment="1" applyProtection="1">
      <alignment vertical="center"/>
      <protection locked="0"/>
    </xf>
    <xf numFmtId="4" fontId="6" fillId="0" borderId="3" xfId="0" applyNumberFormat="1" applyFont="1" applyBorder="1" applyAlignment="1" applyProtection="1">
      <alignment vertical="center"/>
      <protection locked="0"/>
    </xf>
    <xf numFmtId="2" fontId="6" fillId="0" borderId="12" xfId="0" applyNumberFormat="1" applyFont="1" applyBorder="1" applyAlignment="1" applyProtection="1">
      <alignment vertical="center"/>
      <protection locked="0"/>
    </xf>
    <xf numFmtId="44" fontId="6" fillId="0" borderId="1" xfId="1" applyFont="1" applyBorder="1" applyAlignment="1">
      <alignment vertical="center"/>
    </xf>
    <xf numFmtId="44" fontId="6" fillId="0" borderId="13" xfId="1" applyFont="1" applyBorder="1" applyAlignment="1">
      <alignment vertical="center"/>
    </xf>
    <xf numFmtId="2" fontId="6" fillId="0" borderId="2" xfId="0" applyNumberFormat="1" applyFont="1" applyBorder="1" applyAlignment="1" applyProtection="1">
      <alignment vertical="center"/>
      <protection locked="0"/>
    </xf>
    <xf numFmtId="0" fontId="6" fillId="0" borderId="15" xfId="0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vertical="center"/>
      <protection locked="0"/>
    </xf>
    <xf numFmtId="44" fontId="6" fillId="0" borderId="15" xfId="1" applyFont="1" applyBorder="1" applyAlignment="1" applyProtection="1">
      <alignment vertical="center"/>
      <protection locked="0"/>
    </xf>
    <xf numFmtId="4" fontId="6" fillId="0" borderId="15" xfId="0" applyNumberFormat="1" applyFont="1" applyBorder="1" applyAlignment="1" applyProtection="1">
      <alignment vertical="center"/>
      <protection locked="0"/>
    </xf>
    <xf numFmtId="2" fontId="6" fillId="0" borderId="17" xfId="0" applyNumberFormat="1" applyFont="1" applyBorder="1" applyAlignment="1" applyProtection="1">
      <alignment vertical="center"/>
      <protection locked="0"/>
    </xf>
    <xf numFmtId="2" fontId="6" fillId="0" borderId="20" xfId="0" applyNumberFormat="1" applyFont="1" applyBorder="1" applyAlignment="1" applyProtection="1">
      <alignment vertical="center"/>
      <protection locked="0"/>
    </xf>
    <xf numFmtId="0" fontId="5" fillId="0" borderId="6" xfId="0" applyFont="1" applyBorder="1" applyAlignment="1">
      <alignment horizontal="centerContinuous" vertical="center"/>
    </xf>
    <xf numFmtId="0" fontId="5" fillId="0" borderId="9" xfId="0" applyFont="1" applyBorder="1" applyAlignment="1">
      <alignment horizontal="centerContinuous" vertical="center"/>
    </xf>
    <xf numFmtId="2" fontId="5" fillId="0" borderId="24" xfId="0" applyNumberFormat="1" applyFont="1" applyBorder="1" applyAlignment="1">
      <alignment vertical="center"/>
    </xf>
    <xf numFmtId="44" fontId="5" fillId="0" borderId="25" xfId="1" applyFont="1" applyBorder="1" applyAlignment="1">
      <alignment vertical="center"/>
    </xf>
    <xf numFmtId="44" fontId="5" fillId="0" borderId="23" xfId="1" applyFont="1" applyBorder="1" applyAlignment="1">
      <alignment vertical="center"/>
    </xf>
    <xf numFmtId="2" fontId="5" fillId="0" borderId="21" xfId="0" applyNumberFormat="1" applyFont="1" applyBorder="1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44" fontId="6" fillId="0" borderId="3" xfId="1" applyFont="1" applyBorder="1" applyAlignment="1" applyProtection="1">
      <alignment horizontal="center" vertical="center"/>
      <protection locked="0"/>
    </xf>
    <xf numFmtId="4" fontId="6" fillId="0" borderId="3" xfId="0" applyNumberFormat="1" applyFont="1" applyBorder="1" applyAlignment="1" applyProtection="1">
      <alignment horizontal="center" vertical="center"/>
      <protection locked="0"/>
    </xf>
    <xf numFmtId="2" fontId="6" fillId="0" borderId="12" xfId="0" applyNumberFormat="1" applyFont="1" applyBorder="1" applyAlignment="1" applyProtection="1">
      <alignment horizontal="center" vertical="center"/>
      <protection locked="0"/>
    </xf>
    <xf numFmtId="44" fontId="6" fillId="0" borderId="13" xfId="1" applyFont="1" applyBorder="1" applyAlignment="1">
      <alignment horizontal="center" vertical="center"/>
    </xf>
    <xf numFmtId="2" fontId="6" fillId="0" borderId="12" xfId="1" applyNumberFormat="1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44" fontId="6" fillId="0" borderId="18" xfId="1" applyFont="1" applyBorder="1" applyAlignment="1" applyProtection="1">
      <alignment horizontal="center" vertical="center"/>
      <protection locked="0"/>
    </xf>
    <xf numFmtId="4" fontId="6" fillId="0" borderId="18" xfId="0" applyNumberFormat="1" applyFont="1" applyBorder="1" applyAlignment="1" applyProtection="1">
      <alignment horizontal="center" vertical="center"/>
      <protection locked="0"/>
    </xf>
    <xf numFmtId="2" fontId="6" fillId="0" borderId="17" xfId="0" applyNumberFormat="1" applyFont="1" applyBorder="1" applyAlignment="1" applyProtection="1">
      <alignment horizontal="center" vertical="center"/>
      <protection locked="0"/>
    </xf>
    <xf numFmtId="2" fontId="6" fillId="0" borderId="17" xfId="1" applyNumberFormat="1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2" fontId="5" fillId="0" borderId="24" xfId="0" applyNumberFormat="1" applyFont="1" applyBorder="1" applyAlignment="1">
      <alignment horizontal="center" vertical="center"/>
    </xf>
    <xf numFmtId="44" fontId="5" fillId="0" borderId="23" xfId="1" applyFont="1" applyBorder="1" applyAlignment="1">
      <alignment horizontal="center" vertical="center"/>
    </xf>
    <xf numFmtId="2" fontId="5" fillId="0" borderId="24" xfId="1" applyNumberFormat="1" applyFont="1" applyBorder="1" applyAlignment="1">
      <alignment horizontal="center" vertical="center"/>
    </xf>
    <xf numFmtId="0" fontId="6" fillId="0" borderId="15" xfId="0" applyFont="1" applyBorder="1" applyAlignment="1" applyProtection="1">
      <alignment horizontal="center" vertical="center"/>
      <protection locked="0"/>
    </xf>
    <xf numFmtId="44" fontId="6" fillId="0" borderId="15" xfId="1" applyFont="1" applyBorder="1" applyAlignment="1" applyProtection="1">
      <alignment horizontal="center" vertical="center"/>
      <protection locked="0"/>
    </xf>
    <xf numFmtId="4" fontId="6" fillId="0" borderId="15" xfId="0" applyNumberFormat="1" applyFont="1" applyBorder="1" applyAlignment="1" applyProtection="1">
      <alignment horizontal="center" vertical="center"/>
      <protection locked="0"/>
    </xf>
    <xf numFmtId="2" fontId="6" fillId="0" borderId="14" xfId="0" applyNumberFormat="1" applyFont="1" applyBorder="1" applyAlignment="1" applyProtection="1">
      <alignment horizontal="center" vertical="center"/>
      <protection locked="0"/>
    </xf>
    <xf numFmtId="44" fontId="6" fillId="0" borderId="49" xfId="1" applyFont="1" applyBorder="1" applyAlignment="1">
      <alignment horizontal="center" vertical="center"/>
    </xf>
    <xf numFmtId="2" fontId="5" fillId="0" borderId="35" xfId="0" applyNumberFormat="1" applyFont="1" applyBorder="1" applyAlignment="1">
      <alignment horizontal="center" vertical="center"/>
    </xf>
    <xf numFmtId="44" fontId="5" fillId="0" borderId="36" xfId="1" applyFont="1" applyBorder="1" applyAlignment="1">
      <alignment horizontal="center" vertical="center"/>
    </xf>
    <xf numFmtId="44" fontId="6" fillId="0" borderId="38" xfId="1" applyFont="1" applyFill="1" applyBorder="1" applyAlignment="1">
      <alignment vertical="center"/>
    </xf>
    <xf numFmtId="0" fontId="6" fillId="0" borderId="43" xfId="0" applyFont="1" applyBorder="1" applyAlignment="1">
      <alignment horizontal="left" vertical="center" wrapText="1" indent="1"/>
    </xf>
    <xf numFmtId="0" fontId="5" fillId="0" borderId="2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44" fontId="6" fillId="0" borderId="40" xfId="1" applyFont="1" applyBorder="1" applyAlignment="1" applyProtection="1">
      <alignment horizontal="center" vertical="center"/>
      <protection locked="0"/>
    </xf>
    <xf numFmtId="44" fontId="6" fillId="0" borderId="30" xfId="1" applyFont="1" applyBorder="1" applyAlignment="1" applyProtection="1">
      <alignment horizontal="center" vertical="center"/>
      <protection locked="0"/>
    </xf>
    <xf numFmtId="44" fontId="6" fillId="0" borderId="41" xfId="1" applyFont="1" applyBorder="1" applyAlignment="1">
      <alignment horizontal="center" vertical="center"/>
    </xf>
    <xf numFmtId="44" fontId="6" fillId="0" borderId="27" xfId="1" applyFont="1" applyBorder="1" applyAlignment="1" applyProtection="1">
      <alignment horizontal="center" vertical="center"/>
      <protection locked="0"/>
    </xf>
    <xf numFmtId="44" fontId="6" fillId="0" borderId="5" xfId="1" applyFont="1" applyBorder="1" applyAlignment="1" applyProtection="1">
      <alignment horizontal="center" vertical="center"/>
      <protection locked="0"/>
    </xf>
    <xf numFmtId="44" fontId="6" fillId="0" borderId="37" xfId="1" applyFont="1" applyBorder="1" applyAlignment="1">
      <alignment horizontal="center" vertical="center"/>
    </xf>
    <xf numFmtId="44" fontId="6" fillId="0" borderId="28" xfId="1" applyFont="1" applyBorder="1" applyAlignment="1" applyProtection="1">
      <alignment horizontal="center" vertical="center"/>
      <protection locked="0"/>
    </xf>
    <xf numFmtId="44" fontId="6" fillId="0" borderId="34" xfId="1" applyFont="1" applyBorder="1" applyAlignment="1" applyProtection="1">
      <alignment horizontal="center" vertical="center"/>
      <protection locked="0"/>
    </xf>
    <xf numFmtId="44" fontId="6" fillId="0" borderId="42" xfId="1" applyFont="1" applyBorder="1" applyAlignment="1">
      <alignment horizontal="center" vertical="center"/>
    </xf>
    <xf numFmtId="44" fontId="5" fillId="0" borderId="8" xfId="1" applyFont="1" applyBorder="1" applyAlignment="1">
      <alignment horizontal="center" vertical="center"/>
    </xf>
    <xf numFmtId="44" fontId="5" fillId="0" borderId="9" xfId="1" applyFont="1" applyBorder="1" applyAlignment="1">
      <alignment horizontal="center" vertical="center"/>
    </xf>
    <xf numFmtId="44" fontId="6" fillId="0" borderId="4" xfId="1" applyFont="1" applyBorder="1" applyAlignment="1" applyProtection="1">
      <alignment horizontal="center" vertical="center"/>
      <protection locked="0"/>
    </xf>
    <xf numFmtId="4" fontId="6" fillId="0" borderId="1" xfId="0" applyNumberFormat="1" applyFont="1" applyBorder="1" applyAlignment="1" applyProtection="1">
      <alignment horizontal="center" vertical="center"/>
      <protection locked="0"/>
    </xf>
    <xf numFmtId="44" fontId="6" fillId="0" borderId="40" xfId="1" applyFont="1" applyFill="1" applyBorder="1" applyAlignment="1">
      <alignment horizontal="center" vertical="center"/>
    </xf>
    <xf numFmtId="4" fontId="6" fillId="0" borderId="19" xfId="0" applyNumberFormat="1" applyFont="1" applyBorder="1" applyAlignment="1" applyProtection="1">
      <alignment horizontal="center" vertical="center"/>
      <protection locked="0"/>
    </xf>
    <xf numFmtId="44" fontId="5" fillId="0" borderId="8" xfId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left" vertical="center" wrapText="1" indent="1"/>
      <protection locked="0"/>
    </xf>
    <xf numFmtId="0" fontId="6" fillId="0" borderId="3" xfId="0" applyFont="1" applyBorder="1" applyAlignment="1" applyProtection="1">
      <alignment horizontal="left" vertical="center" wrapText="1" indent="1"/>
      <protection locked="0"/>
    </xf>
    <xf numFmtId="0" fontId="6" fillId="0" borderId="18" xfId="0" applyFont="1" applyBorder="1" applyAlignment="1" applyProtection="1">
      <alignment horizontal="left" vertical="center" wrapText="1" indent="1"/>
      <protection locked="0"/>
    </xf>
    <xf numFmtId="0" fontId="6" fillId="0" borderId="4" xfId="0" applyFont="1" applyBorder="1" applyAlignment="1" applyProtection="1">
      <alignment horizontal="left" vertical="center" indent="1"/>
      <protection locked="0"/>
    </xf>
    <xf numFmtId="0" fontId="6" fillId="0" borderId="29" xfId="0" applyFont="1" applyBorder="1" applyAlignment="1" applyProtection="1">
      <alignment horizontal="left" vertical="center" wrapText="1" indent="1"/>
      <protection locked="0"/>
    </xf>
    <xf numFmtId="0" fontId="6" fillId="0" borderId="30" xfId="0" applyFont="1" applyBorder="1" applyAlignment="1" applyProtection="1">
      <alignment horizontal="left" vertical="center" indent="1"/>
    </xf>
    <xf numFmtId="0" fontId="6" fillId="0" borderId="3" xfId="0" applyFont="1" applyBorder="1" applyAlignment="1" applyProtection="1">
      <alignment horizontal="left" vertical="center" indent="1"/>
      <protection locked="0"/>
    </xf>
    <xf numFmtId="0" fontId="6" fillId="0" borderId="1" xfId="0" applyFont="1" applyBorder="1" applyAlignment="1" applyProtection="1">
      <alignment horizontal="left" vertical="center" wrapText="1" indent="1"/>
      <protection locked="0"/>
    </xf>
    <xf numFmtId="0" fontId="6" fillId="0" borderId="5" xfId="0" applyFont="1" applyBorder="1" applyAlignment="1" applyProtection="1">
      <alignment horizontal="left" vertical="center" indent="1"/>
    </xf>
    <xf numFmtId="0" fontId="6" fillId="0" borderId="18" xfId="0" applyFont="1" applyBorder="1" applyAlignment="1" applyProtection="1">
      <alignment horizontal="left" vertical="center" indent="1"/>
      <protection locked="0"/>
    </xf>
    <xf numFmtId="0" fontId="6" fillId="0" borderId="19" xfId="0" applyFont="1" applyBorder="1" applyAlignment="1" applyProtection="1">
      <alignment horizontal="left" vertical="center" wrapText="1" indent="1"/>
      <protection locked="0"/>
    </xf>
    <xf numFmtId="0" fontId="6" fillId="0" borderId="34" xfId="0" applyFont="1" applyBorder="1" applyAlignment="1" applyProtection="1">
      <alignment horizontal="left" vertical="center" indent="1"/>
    </xf>
    <xf numFmtId="14" fontId="0" fillId="0" borderId="2" xfId="0" applyNumberFormat="1" applyBorder="1" applyAlignment="1">
      <alignment horizontal="left" wrapText="1" indent="1"/>
    </xf>
    <xf numFmtId="14" fontId="0" fillId="0" borderId="5" xfId="0" applyNumberFormat="1" applyBorder="1" applyAlignment="1">
      <alignment horizontal="left" vertical="center" wrapText="1" indent="1"/>
    </xf>
    <xf numFmtId="44" fontId="6" fillId="0" borderId="38" xfId="1" applyFont="1" applyFill="1" applyBorder="1" applyAlignment="1" applyProtection="1">
      <alignment vertical="center"/>
      <protection locked="0"/>
    </xf>
    <xf numFmtId="44" fontId="3" fillId="0" borderId="27" xfId="1" applyFont="1" applyBorder="1" applyAlignment="1">
      <alignment vertical="center"/>
    </xf>
    <xf numFmtId="44" fontId="3" fillId="0" borderId="27" xfId="1" applyFont="1" applyBorder="1" applyAlignment="1">
      <alignment horizontal="center" vertical="center"/>
    </xf>
    <xf numFmtId="44" fontId="3" fillId="0" borderId="31" xfId="1" applyFont="1" applyBorder="1" applyAlignment="1">
      <alignment horizontal="center" vertical="center"/>
    </xf>
    <xf numFmtId="4" fontId="3" fillId="0" borderId="0" xfId="0" applyNumberFormat="1" applyFont="1" applyBorder="1"/>
    <xf numFmtId="0" fontId="3" fillId="0" borderId="0" xfId="0" applyFont="1" applyAlignment="1">
      <alignment vertical="center"/>
    </xf>
    <xf numFmtId="44" fontId="4" fillId="0" borderId="8" xfId="1" applyFont="1" applyBorder="1" applyAlignment="1">
      <alignment vertical="center"/>
    </xf>
    <xf numFmtId="44" fontId="4" fillId="0" borderId="7" xfId="1" applyFont="1" applyBorder="1" applyAlignment="1">
      <alignment horizontal="center" vertical="center"/>
    </xf>
    <xf numFmtId="44" fontId="4" fillId="0" borderId="38" xfId="1" applyFont="1" applyBorder="1" applyAlignment="1">
      <alignment horizontal="center" vertical="center"/>
    </xf>
    <xf numFmtId="44" fontId="5" fillId="0" borderId="33" xfId="1" applyNumberFormat="1" applyFont="1" applyFill="1" applyBorder="1" applyAlignment="1">
      <alignment vertical="center"/>
    </xf>
    <xf numFmtId="167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44" fontId="3" fillId="0" borderId="0" xfId="1" applyFont="1" applyAlignment="1">
      <alignment vertical="center"/>
    </xf>
    <xf numFmtId="165" fontId="5" fillId="0" borderId="0" xfId="0" applyNumberFormat="1" applyFont="1" applyBorder="1"/>
    <xf numFmtId="165" fontId="4" fillId="0" borderId="0" xfId="0" applyNumberFormat="1" applyFont="1" applyBorder="1"/>
    <xf numFmtId="0" fontId="22" fillId="0" borderId="0" xfId="0" applyFont="1"/>
    <xf numFmtId="44" fontId="4" fillId="0" borderId="0" xfId="1" applyFont="1" applyBorder="1"/>
    <xf numFmtId="0" fontId="23" fillId="0" borderId="0" xfId="0" applyFont="1" applyBorder="1" applyAlignment="1">
      <alignment horizontal="left"/>
    </xf>
    <xf numFmtId="44" fontId="3" fillId="0" borderId="0" xfId="1" applyFont="1"/>
    <xf numFmtId="44" fontId="5" fillId="0" borderId="33" xfId="1" applyFont="1" applyFill="1" applyBorder="1" applyAlignment="1">
      <alignment vertical="center"/>
    </xf>
    <xf numFmtId="44" fontId="24" fillId="0" borderId="0" xfId="1" applyFont="1" applyFill="1" applyBorder="1"/>
    <xf numFmtId="44" fontId="5" fillId="0" borderId="33" xfId="1" applyFont="1" applyFill="1" applyBorder="1" applyAlignment="1" applyProtection="1">
      <alignment vertical="center"/>
    </xf>
    <xf numFmtId="167" fontId="3" fillId="0" borderId="0" xfId="1" applyNumberFormat="1" applyFont="1" applyBorder="1"/>
    <xf numFmtId="0" fontId="0" fillId="0" borderId="6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0" xfId="0" applyFill="1" applyBorder="1" applyAlignment="1">
      <alignment horizontal="left" wrapText="1"/>
    </xf>
  </cellXfs>
  <cellStyles count="2">
    <cellStyle name="Standard" xfId="0" builtinId="0"/>
    <cellStyle name="Währung" xfId="1" builtinId="4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4F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B8705-A786-4561-A5F1-8284B8418AE0}">
  <sheetPr>
    <tabColor rgb="FFFF0000"/>
    <pageSetUpPr fitToPage="1"/>
  </sheetPr>
  <dimension ref="B2:AM36"/>
  <sheetViews>
    <sheetView showGridLines="0" topLeftCell="A9" zoomScaleNormal="100" workbookViewId="0">
      <selection activeCell="H24" sqref="H24"/>
    </sheetView>
  </sheetViews>
  <sheetFormatPr baseColWidth="10" defaultRowHeight="15" x14ac:dyDescent="0.25"/>
  <cols>
    <col min="1" max="1" width="2.7109375" customWidth="1"/>
    <col min="7" max="7" width="11.42578125" customWidth="1"/>
    <col min="8" max="8" width="14.85546875" bestFit="1" customWidth="1"/>
    <col min="16" max="16" width="2.7109375" customWidth="1"/>
  </cols>
  <sheetData>
    <row r="2" spans="2:15" ht="23.25" x14ac:dyDescent="0.35">
      <c r="B2" s="74" t="s">
        <v>27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2:15" x14ac:dyDescent="0.2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2:15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x14ac:dyDescent="0.25">
      <c r="B5" s="75" t="s">
        <v>5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2:15" ht="15" customHeight="1" x14ac:dyDescent="0.25">
      <c r="B6" s="255" t="s">
        <v>39</v>
      </c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</row>
    <row r="7" spans="2:15" x14ac:dyDescent="0.25">
      <c r="B7" s="255"/>
      <c r="C7" s="255"/>
      <c r="D7" s="255"/>
      <c r="E7" s="255"/>
      <c r="F7" s="255"/>
      <c r="G7" s="255"/>
      <c r="H7" s="255"/>
      <c r="I7" s="255"/>
      <c r="J7" s="255"/>
      <c r="K7" s="255"/>
      <c r="L7" s="255"/>
      <c r="M7" s="255"/>
      <c r="N7" s="255"/>
      <c r="O7" s="255"/>
    </row>
    <row r="8" spans="2:15" x14ac:dyDescent="0.25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2:15" x14ac:dyDescent="0.25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2:15" x14ac:dyDescent="0.25">
      <c r="B10" s="76" t="s">
        <v>36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</row>
    <row r="11" spans="2:15" x14ac:dyDescent="0.25">
      <c r="B11" s="29" t="s">
        <v>80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</row>
    <row r="12" spans="2:15" x14ac:dyDescent="0.25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2:15" x14ac:dyDescent="0.25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2:15" ht="18.75" x14ac:dyDescent="0.3">
      <c r="B14" s="77" t="s">
        <v>33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2:15" x14ac:dyDescent="0.25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2:15" x14ac:dyDescent="0.25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2:39" x14ac:dyDescent="0.25">
      <c r="B17" s="26" t="s">
        <v>37</v>
      </c>
      <c r="C17" s="26"/>
      <c r="D17" s="26"/>
      <c r="E17" s="26" t="s">
        <v>38</v>
      </c>
      <c r="F17" s="26"/>
      <c r="G17" s="6"/>
      <c r="H17" s="6"/>
      <c r="I17" s="6"/>
      <c r="J17" s="6"/>
      <c r="K17" s="6"/>
      <c r="L17" s="6"/>
      <c r="M17" s="6"/>
      <c r="N17" s="6"/>
      <c r="O17" s="6"/>
    </row>
    <row r="18" spans="2:39" ht="15.75" thickBot="1" x14ac:dyDescent="0.3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2:39" ht="15.75" thickBot="1" x14ac:dyDescent="0.3">
      <c r="B19" s="59">
        <v>45658</v>
      </c>
      <c r="C19" s="60"/>
      <c r="D19" s="6"/>
      <c r="E19" s="59">
        <v>46752</v>
      </c>
      <c r="F19" s="61"/>
      <c r="G19" s="6"/>
      <c r="H19" s="6"/>
      <c r="I19" s="6"/>
      <c r="J19" s="6"/>
      <c r="K19" s="6"/>
      <c r="L19" s="6"/>
      <c r="M19" s="6"/>
      <c r="N19" s="78" t="s">
        <v>45</v>
      </c>
      <c r="O19" s="6"/>
    </row>
    <row r="20" spans="2:39" x14ac:dyDescent="0.25">
      <c r="B20" s="79"/>
      <c r="C20" s="9"/>
      <c r="D20" s="6"/>
      <c r="E20" s="9"/>
      <c r="F20" s="9"/>
      <c r="G20" s="6"/>
      <c r="H20" s="6"/>
      <c r="I20" s="6"/>
      <c r="J20" s="6"/>
      <c r="K20" s="6"/>
      <c r="L20" s="6"/>
      <c r="M20" s="6"/>
      <c r="N20" s="78" t="s">
        <v>46</v>
      </c>
      <c r="O20" s="6"/>
      <c r="AM20" t="s">
        <v>98</v>
      </c>
    </row>
    <row r="21" spans="2:39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AM21" t="s">
        <v>99</v>
      </c>
    </row>
    <row r="22" spans="2:39" s="11" customFormat="1" ht="15.75" x14ac:dyDescent="0.25">
      <c r="B22" s="28" t="s">
        <v>29</v>
      </c>
      <c r="C22" s="26"/>
      <c r="D22" s="26"/>
      <c r="E22" s="26"/>
      <c r="F22" s="26"/>
      <c r="G22" s="26"/>
      <c r="H22" s="26" t="s">
        <v>96</v>
      </c>
      <c r="I22" s="26"/>
      <c r="J22" s="26"/>
      <c r="K22" s="26"/>
      <c r="L22" s="26"/>
      <c r="M22" s="26"/>
      <c r="N22" s="26"/>
      <c r="O22" s="26"/>
      <c r="AM22" t="s">
        <v>97</v>
      </c>
    </row>
    <row r="23" spans="2:39" ht="15.75" thickBot="1" x14ac:dyDescent="0.3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2:39" ht="15.75" thickBot="1" x14ac:dyDescent="0.3">
      <c r="B24" s="252"/>
      <c r="C24" s="253"/>
      <c r="D24" s="254"/>
      <c r="E24" s="6"/>
      <c r="F24" s="6"/>
      <c r="G24" s="6"/>
      <c r="H24" s="50" t="s">
        <v>98</v>
      </c>
      <c r="I24" s="6"/>
      <c r="J24" s="6"/>
      <c r="K24" s="6"/>
      <c r="L24" s="6"/>
      <c r="M24" s="6"/>
      <c r="N24" s="6"/>
      <c r="O24" s="6"/>
    </row>
    <row r="25" spans="2:39" x14ac:dyDescent="0.25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2:39" x14ac:dyDescent="0.25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2:39" ht="15.75" x14ac:dyDescent="0.25">
      <c r="B27" s="27" t="s">
        <v>6</v>
      </c>
      <c r="C27" s="6"/>
      <c r="D27" s="6"/>
      <c r="E27" s="6"/>
      <c r="F27" s="6"/>
      <c r="G27" s="27" t="s">
        <v>8</v>
      </c>
      <c r="H27" s="6"/>
      <c r="I27" s="6"/>
      <c r="J27" s="6"/>
      <c r="K27" s="6"/>
      <c r="L27" s="27" t="s">
        <v>10</v>
      </c>
      <c r="M27" s="6"/>
      <c r="N27" s="6"/>
      <c r="O27" s="6"/>
    </row>
    <row r="28" spans="2:39" ht="15.75" x14ac:dyDescent="0.25">
      <c r="B28" s="27"/>
      <c r="C28" s="6"/>
      <c r="D28" s="6"/>
      <c r="E28" s="6"/>
      <c r="F28" s="6"/>
      <c r="G28" s="27"/>
      <c r="H28" s="6"/>
      <c r="I28" s="6"/>
      <c r="J28" s="6"/>
      <c r="K28" s="6"/>
      <c r="L28" s="27"/>
      <c r="M28" s="6"/>
      <c r="N28" s="6"/>
      <c r="O28" s="6"/>
    </row>
    <row r="29" spans="2:39" s="11" customFormat="1" ht="15.75" x14ac:dyDescent="0.25">
      <c r="B29" s="28" t="s">
        <v>30</v>
      </c>
      <c r="C29" s="26"/>
      <c r="D29" s="26"/>
      <c r="E29" s="26"/>
      <c r="F29" s="26"/>
      <c r="G29" s="28" t="s">
        <v>31</v>
      </c>
      <c r="H29" s="26"/>
      <c r="I29" s="26"/>
      <c r="J29" s="26"/>
      <c r="K29" s="26"/>
      <c r="L29" s="28" t="s">
        <v>32</v>
      </c>
      <c r="M29" s="26"/>
      <c r="N29" s="26"/>
      <c r="O29" s="26"/>
    </row>
    <row r="30" spans="2:39" ht="16.5" thickBot="1" x14ac:dyDescent="0.3">
      <c r="B30" s="27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</row>
    <row r="31" spans="2:39" ht="15.75" thickBot="1" x14ac:dyDescent="0.3">
      <c r="B31" s="62"/>
      <c r="C31" s="63"/>
      <c r="D31" s="63"/>
      <c r="E31" s="61"/>
      <c r="F31" s="6"/>
      <c r="G31" s="62"/>
      <c r="H31" s="63"/>
      <c r="I31" s="63"/>
      <c r="J31" s="61"/>
      <c r="K31" s="6"/>
      <c r="L31" s="62"/>
      <c r="M31" s="63"/>
      <c r="N31" s="63"/>
      <c r="O31" s="61"/>
    </row>
    <row r="32" spans="2:39" x14ac:dyDescent="0.25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</row>
    <row r="33" spans="2:15" x14ac:dyDescent="0.25">
      <c r="B33" s="6" t="s">
        <v>44</v>
      </c>
      <c r="C33" s="6"/>
      <c r="D33" s="6"/>
      <c r="E33" s="6"/>
      <c r="F33" s="6"/>
      <c r="G33" s="6" t="s">
        <v>44</v>
      </c>
      <c r="H33" s="6"/>
      <c r="I33" s="6"/>
      <c r="J33" s="6"/>
      <c r="K33" s="6"/>
      <c r="L33" s="6" t="s">
        <v>44</v>
      </c>
      <c r="M33" s="6"/>
      <c r="N33" s="6"/>
      <c r="O33" s="6"/>
    </row>
    <row r="34" spans="2:15" ht="15.75" thickBot="1" x14ac:dyDescent="0.3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  <row r="35" spans="2:15" ht="15.75" thickBot="1" x14ac:dyDescent="0.3">
      <c r="B35" s="50"/>
      <c r="C35" s="6"/>
      <c r="D35" s="6"/>
      <c r="E35" s="6"/>
      <c r="F35" s="6"/>
      <c r="G35" s="50"/>
      <c r="H35" s="6"/>
      <c r="I35" s="6"/>
      <c r="J35" s="6"/>
      <c r="K35" s="6"/>
      <c r="L35" s="50"/>
      <c r="M35" s="6"/>
      <c r="N35" s="6"/>
      <c r="O35" s="6"/>
    </row>
    <row r="36" spans="2:15" x14ac:dyDescent="0.25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</row>
  </sheetData>
  <sheetProtection algorithmName="SHA-512" hashValue="aNIsK10r6+DU6IMJdoleT758XG/X+xciShvcoDjxZ1L1A5vuCBNYq9lM8xoX3tPOlqjkMllf7EGDeGgC+i6U2Q==" saltValue="Rc79YDzW2+l6YHjFWQccSw==" spinCount="100000" sheet="1" selectLockedCells="1"/>
  <mergeCells count="2">
    <mergeCell ref="B24:D24"/>
    <mergeCell ref="B6:O7"/>
  </mergeCells>
  <dataValidations count="2">
    <dataValidation type="list" allowBlank="1" showInputMessage="1" showErrorMessage="1" sqref="B35 L35 G35" xr:uid="{0A61B8B1-2B0D-4ECF-BC6E-DFD30C3E2418}">
      <formula1>$N$19:$N$21</formula1>
    </dataValidation>
    <dataValidation type="list" allowBlank="1" showInputMessage="1" showErrorMessage="1" sqref="H24" xr:uid="{3733CC5C-3350-4FDD-A4B6-C00286327C1B}">
      <formula1>$AM$20:$AM$22</formula1>
    </dataValidation>
  </dataValidations>
  <pageMargins left="0.39370078740157483" right="0.39370078740157483" top="0.94488188976377963" bottom="0.59055118110236227" header="0.19685039370078741" footer="0.19685039370078741"/>
  <pageSetup paperSize="9" scale="82" orientation="landscape" r:id="rId1"/>
  <headerFooter scaleWithDoc="0">
    <oddHeader>&amp;L&amp;G</oddHeader>
    <oddFooter>&amp;L&amp;G&amp;RIGF- VORDRUCK DLR-PT Stand: Juli 2025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278AE-8844-49DD-BE99-53FE3622E095}">
  <sheetPr>
    <tabColor theme="7" tint="-0.249977111117893"/>
  </sheetPr>
  <dimension ref="A1:S74"/>
  <sheetViews>
    <sheetView showGridLines="0" zoomScale="115" zoomScaleNormal="115" workbookViewId="0">
      <selection activeCell="E7" sqref="E7"/>
    </sheetView>
  </sheetViews>
  <sheetFormatPr baseColWidth="10" defaultRowHeight="15" x14ac:dyDescent="0.25"/>
  <cols>
    <col min="1" max="1" width="3.5703125" customWidth="1"/>
    <col min="2" max="2" width="22.42578125" bestFit="1" customWidth="1"/>
    <col min="5" max="5" width="11.5703125" bestFit="1" customWidth="1"/>
    <col min="6" max="6" width="12.28515625" customWidth="1"/>
    <col min="7" max="15" width="11.7109375" customWidth="1"/>
    <col min="16" max="17" width="2.7109375" customWidth="1"/>
  </cols>
  <sheetData>
    <row r="1" spans="1:18" ht="18.75" x14ac:dyDescent="0.3">
      <c r="A1" s="80" t="s">
        <v>12</v>
      </c>
    </row>
    <row r="3" spans="1:18" ht="15.75" thickBot="1" x14ac:dyDescent="0.3">
      <c r="A3" s="8" t="s">
        <v>79</v>
      </c>
    </row>
    <row r="4" spans="1:18" s="3" customFormat="1" ht="12" thickBot="1" x14ac:dyDescent="0.25">
      <c r="G4" s="66">
        <f>YEAR('Hinweise und Grunddaten'!$B$19)</f>
        <v>2025</v>
      </c>
      <c r="H4" s="67"/>
      <c r="I4" s="66">
        <f>G4+1</f>
        <v>2026</v>
      </c>
      <c r="J4" s="67"/>
      <c r="K4" s="66">
        <f>I4+1</f>
        <v>2027</v>
      </c>
      <c r="L4" s="67"/>
      <c r="M4" s="66">
        <f>K4+1</f>
        <v>2028</v>
      </c>
      <c r="N4" s="67"/>
    </row>
    <row r="5" spans="1:18" s="3" customFormat="1" ht="39.950000000000003" customHeight="1" x14ac:dyDescent="0.2">
      <c r="A5" s="143" t="s">
        <v>101</v>
      </c>
      <c r="B5" s="12" t="s">
        <v>14</v>
      </c>
      <c r="C5" s="165" t="s">
        <v>42</v>
      </c>
      <c r="D5" s="12" t="s">
        <v>34</v>
      </c>
      <c r="E5" s="39" t="s">
        <v>40</v>
      </c>
      <c r="F5" s="12" t="s">
        <v>88</v>
      </c>
      <c r="G5" s="40" t="s">
        <v>103</v>
      </c>
      <c r="H5" s="42" t="s">
        <v>17</v>
      </c>
      <c r="I5" s="40" t="s">
        <v>103</v>
      </c>
      <c r="J5" s="41" t="s">
        <v>17</v>
      </c>
      <c r="K5" s="40" t="s">
        <v>103</v>
      </c>
      <c r="L5" s="42" t="s">
        <v>17</v>
      </c>
      <c r="M5" s="40" t="s">
        <v>103</v>
      </c>
      <c r="N5" s="41" t="s">
        <v>17</v>
      </c>
      <c r="O5" s="13" t="s">
        <v>15</v>
      </c>
    </row>
    <row r="6" spans="1:18" s="232" customFormat="1" ht="30" customHeight="1" x14ac:dyDescent="0.25">
      <c r="A6" s="144">
        <v>1</v>
      </c>
      <c r="B6" s="145"/>
      <c r="C6" s="146"/>
      <c r="D6" s="145"/>
      <c r="E6" s="147"/>
      <c r="F6" s="148"/>
      <c r="G6" s="149"/>
      <c r="H6" s="150">
        <f>E6*G6</f>
        <v>0</v>
      </c>
      <c r="I6" s="149"/>
      <c r="J6" s="151">
        <f>E6*I6</f>
        <v>0</v>
      </c>
      <c r="K6" s="152"/>
      <c r="L6" s="150">
        <f>K6*E6</f>
        <v>0</v>
      </c>
      <c r="M6" s="149"/>
      <c r="N6" s="151">
        <f>M6*E6</f>
        <v>0</v>
      </c>
      <c r="O6" s="228">
        <f>H6+J6+L6+N6</f>
        <v>0</v>
      </c>
      <c r="Q6" s="237" t="s">
        <v>49</v>
      </c>
      <c r="R6" s="238"/>
    </row>
    <row r="7" spans="1:18" s="232" customFormat="1" ht="30" customHeight="1" x14ac:dyDescent="0.25">
      <c r="A7" s="144">
        <v>2</v>
      </c>
      <c r="B7" s="145"/>
      <c r="C7" s="146"/>
      <c r="D7" s="145"/>
      <c r="E7" s="147"/>
      <c r="F7" s="148"/>
      <c r="G7" s="149"/>
      <c r="H7" s="150">
        <f t="shared" ref="H7:H12" si="0">E7*G7</f>
        <v>0</v>
      </c>
      <c r="I7" s="149"/>
      <c r="J7" s="151">
        <f t="shared" ref="J7:J12" si="1">E7*I7</f>
        <v>0</v>
      </c>
      <c r="K7" s="152"/>
      <c r="L7" s="150">
        <f t="shared" ref="L7:L12" si="2">K7*E7</f>
        <v>0</v>
      </c>
      <c r="M7" s="149"/>
      <c r="N7" s="151">
        <f t="shared" ref="N7:N12" si="3">M7*E7</f>
        <v>0</v>
      </c>
      <c r="O7" s="228">
        <f>H7+J7+L7+N7</f>
        <v>0</v>
      </c>
      <c r="Q7" s="237" t="s">
        <v>50</v>
      </c>
      <c r="R7" s="238"/>
    </row>
    <row r="8" spans="1:18" s="232" customFormat="1" ht="30" customHeight="1" x14ac:dyDescent="0.25">
      <c r="A8" s="144">
        <v>3</v>
      </c>
      <c r="B8" s="145"/>
      <c r="C8" s="146"/>
      <c r="D8" s="145"/>
      <c r="E8" s="147"/>
      <c r="F8" s="148"/>
      <c r="G8" s="149"/>
      <c r="H8" s="150">
        <f t="shared" si="0"/>
        <v>0</v>
      </c>
      <c r="I8" s="149"/>
      <c r="J8" s="151">
        <f t="shared" si="1"/>
        <v>0</v>
      </c>
      <c r="K8" s="152"/>
      <c r="L8" s="150">
        <f t="shared" si="2"/>
        <v>0</v>
      </c>
      <c r="M8" s="149"/>
      <c r="N8" s="151">
        <f t="shared" si="3"/>
        <v>0</v>
      </c>
      <c r="O8" s="228">
        <f t="shared" ref="O8:O10" si="4">H8+J8+L8+N8</f>
        <v>0</v>
      </c>
      <c r="Q8" s="237"/>
      <c r="R8" s="238"/>
    </row>
    <row r="9" spans="1:18" s="232" customFormat="1" ht="30" customHeight="1" x14ac:dyDescent="0.25">
      <c r="A9" s="144">
        <v>4</v>
      </c>
      <c r="B9" s="145"/>
      <c r="C9" s="146"/>
      <c r="D9" s="145"/>
      <c r="E9" s="147"/>
      <c r="F9" s="148"/>
      <c r="G9" s="149"/>
      <c r="H9" s="150">
        <f t="shared" si="0"/>
        <v>0</v>
      </c>
      <c r="I9" s="149"/>
      <c r="J9" s="151">
        <f t="shared" si="1"/>
        <v>0</v>
      </c>
      <c r="K9" s="152"/>
      <c r="L9" s="150">
        <f t="shared" si="2"/>
        <v>0</v>
      </c>
      <c r="M9" s="149"/>
      <c r="N9" s="151">
        <f t="shared" si="3"/>
        <v>0</v>
      </c>
      <c r="O9" s="228">
        <f t="shared" si="4"/>
        <v>0</v>
      </c>
      <c r="Q9" s="237"/>
      <c r="R9" s="238"/>
    </row>
    <row r="10" spans="1:18" s="232" customFormat="1" ht="30" customHeight="1" x14ac:dyDescent="0.25">
      <c r="A10" s="144">
        <v>5</v>
      </c>
      <c r="B10" s="145"/>
      <c r="C10" s="146"/>
      <c r="D10" s="145"/>
      <c r="E10" s="147"/>
      <c r="F10" s="148"/>
      <c r="G10" s="149"/>
      <c r="H10" s="150">
        <f t="shared" si="0"/>
        <v>0</v>
      </c>
      <c r="I10" s="149"/>
      <c r="J10" s="151">
        <f t="shared" si="1"/>
        <v>0</v>
      </c>
      <c r="K10" s="152"/>
      <c r="L10" s="150">
        <f t="shared" si="2"/>
        <v>0</v>
      </c>
      <c r="M10" s="149"/>
      <c r="N10" s="151">
        <f t="shared" si="3"/>
        <v>0</v>
      </c>
      <c r="O10" s="228">
        <f t="shared" si="4"/>
        <v>0</v>
      </c>
      <c r="Q10" s="237"/>
      <c r="R10" s="238"/>
    </row>
    <row r="11" spans="1:18" s="232" customFormat="1" ht="30" customHeight="1" x14ac:dyDescent="0.25">
      <c r="A11" s="144">
        <v>6</v>
      </c>
      <c r="B11" s="145"/>
      <c r="C11" s="146"/>
      <c r="D11" s="145"/>
      <c r="E11" s="147"/>
      <c r="F11" s="148"/>
      <c r="G11" s="149"/>
      <c r="H11" s="150">
        <f t="shared" si="0"/>
        <v>0</v>
      </c>
      <c r="I11" s="149"/>
      <c r="J11" s="151">
        <f t="shared" si="1"/>
        <v>0</v>
      </c>
      <c r="K11" s="152"/>
      <c r="L11" s="150">
        <f t="shared" si="2"/>
        <v>0</v>
      </c>
      <c r="M11" s="149"/>
      <c r="N11" s="151">
        <f t="shared" si="3"/>
        <v>0</v>
      </c>
      <c r="O11" s="228">
        <f>H11+J11+L11+N11</f>
        <v>0</v>
      </c>
      <c r="Q11" s="238"/>
      <c r="R11" s="238"/>
    </row>
    <row r="12" spans="1:18" s="232" customFormat="1" ht="30" customHeight="1" thickBot="1" x14ac:dyDescent="0.3">
      <c r="A12" s="144">
        <v>7</v>
      </c>
      <c r="B12" s="153"/>
      <c r="C12" s="154"/>
      <c r="D12" s="153"/>
      <c r="E12" s="155"/>
      <c r="F12" s="156"/>
      <c r="G12" s="157"/>
      <c r="H12" s="150">
        <f t="shared" si="0"/>
        <v>0</v>
      </c>
      <c r="I12" s="157"/>
      <c r="J12" s="151">
        <f t="shared" si="1"/>
        <v>0</v>
      </c>
      <c r="K12" s="158"/>
      <c r="L12" s="150">
        <f t="shared" si="2"/>
        <v>0</v>
      </c>
      <c r="M12" s="157"/>
      <c r="N12" s="151">
        <f t="shared" si="3"/>
        <v>0</v>
      </c>
      <c r="O12" s="228">
        <f>H12+J12+L12+N12</f>
        <v>0</v>
      </c>
    </row>
    <row r="13" spans="1:18" s="232" customFormat="1" ht="30" customHeight="1" thickBot="1" x14ac:dyDescent="0.3">
      <c r="A13" s="159"/>
      <c r="B13" s="160"/>
      <c r="C13" s="160"/>
      <c r="D13" s="160"/>
      <c r="E13" s="160"/>
      <c r="F13" s="160" t="s">
        <v>16</v>
      </c>
      <c r="G13" s="161"/>
      <c r="H13" s="162">
        <f>SUM(H6:H12)</f>
        <v>0</v>
      </c>
      <c r="I13" s="161"/>
      <c r="J13" s="163">
        <f>SUM(J6:J12)</f>
        <v>0</v>
      </c>
      <c r="K13" s="164"/>
      <c r="L13" s="162">
        <f>SUM(L6:L12)</f>
        <v>0</v>
      </c>
      <c r="M13" s="161"/>
      <c r="N13" s="163">
        <f>SUM(N6:N12)</f>
        <v>0</v>
      </c>
      <c r="O13" s="233">
        <f>SUM(O6:O12)</f>
        <v>0</v>
      </c>
    </row>
    <row r="14" spans="1:18" s="3" customFormat="1" ht="11.25" x14ac:dyDescent="0.2"/>
    <row r="15" spans="1:18" ht="15.75" thickBot="1" x14ac:dyDescent="0.3">
      <c r="A15" s="8" t="s">
        <v>75</v>
      </c>
    </row>
    <row r="16" spans="1:18" s="3" customFormat="1" ht="12" thickBot="1" x14ac:dyDescent="0.25">
      <c r="G16" s="66">
        <f>YEAR('Hinweise und Grunddaten'!$B$19)</f>
        <v>2025</v>
      </c>
      <c r="H16" s="67"/>
      <c r="I16" s="66">
        <f>G16+1</f>
        <v>2026</v>
      </c>
      <c r="J16" s="67"/>
      <c r="K16" s="66">
        <f t="shared" ref="K16" si="5">I16+1</f>
        <v>2027</v>
      </c>
      <c r="L16" s="67"/>
      <c r="M16" s="66">
        <f t="shared" ref="M16" si="6">K16+1</f>
        <v>2028</v>
      </c>
      <c r="N16" s="67"/>
      <c r="O16" s="2"/>
    </row>
    <row r="17" spans="1:17" s="3" customFormat="1" ht="39.950000000000003" customHeight="1" x14ac:dyDescent="0.2">
      <c r="A17" s="143" t="s">
        <v>101</v>
      </c>
      <c r="B17" s="12" t="s">
        <v>14</v>
      </c>
      <c r="C17" s="165" t="s">
        <v>42</v>
      </c>
      <c r="D17" s="12" t="s">
        <v>34</v>
      </c>
      <c r="E17" s="39" t="s">
        <v>40</v>
      </c>
      <c r="F17" s="12" t="s">
        <v>88</v>
      </c>
      <c r="G17" s="40" t="s">
        <v>103</v>
      </c>
      <c r="H17" s="41" t="s">
        <v>17</v>
      </c>
      <c r="I17" s="40" t="s">
        <v>103</v>
      </c>
      <c r="J17" s="41" t="s">
        <v>17</v>
      </c>
      <c r="K17" s="40" t="s">
        <v>103</v>
      </c>
      <c r="L17" s="41" t="s">
        <v>17</v>
      </c>
      <c r="M17" s="40" t="s">
        <v>103</v>
      </c>
      <c r="N17" s="41" t="s">
        <v>17</v>
      </c>
      <c r="O17" s="13" t="s">
        <v>15</v>
      </c>
    </row>
    <row r="18" spans="1:17" s="239" customFormat="1" ht="30" customHeight="1" x14ac:dyDescent="0.25">
      <c r="A18" s="144">
        <v>1</v>
      </c>
      <c r="B18" s="166"/>
      <c r="C18" s="167"/>
      <c r="D18" s="166"/>
      <c r="E18" s="168"/>
      <c r="F18" s="169"/>
      <c r="G18" s="170"/>
      <c r="H18" s="171">
        <f>E18*G18</f>
        <v>0</v>
      </c>
      <c r="I18" s="172"/>
      <c r="J18" s="171">
        <f>E18*I18</f>
        <v>0</v>
      </c>
      <c r="K18" s="172"/>
      <c r="L18" s="171">
        <f>K18*E18</f>
        <v>0</v>
      </c>
      <c r="M18" s="170"/>
      <c r="N18" s="171">
        <f>M18*E18</f>
        <v>0</v>
      </c>
      <c r="O18" s="229">
        <f>H18+J18+L18+N18</f>
        <v>0</v>
      </c>
      <c r="Q18" s="240" t="s">
        <v>51</v>
      </c>
    </row>
    <row r="19" spans="1:17" s="239" customFormat="1" ht="30" customHeight="1" x14ac:dyDescent="0.25">
      <c r="A19" s="144">
        <v>2</v>
      </c>
      <c r="B19" s="166"/>
      <c r="C19" s="167"/>
      <c r="D19" s="166"/>
      <c r="E19" s="168"/>
      <c r="F19" s="169"/>
      <c r="G19" s="170"/>
      <c r="H19" s="171">
        <f t="shared" ref="H19:H24" si="7">E19*G19</f>
        <v>0</v>
      </c>
      <c r="I19" s="172"/>
      <c r="J19" s="171">
        <f t="shared" ref="J19:J24" si="8">E19*I19</f>
        <v>0</v>
      </c>
      <c r="K19" s="172"/>
      <c r="L19" s="171">
        <f t="shared" ref="L19:L24" si="9">K19*E19</f>
        <v>0</v>
      </c>
      <c r="M19" s="170"/>
      <c r="N19" s="171">
        <f t="shared" ref="N19:N24" si="10">M19*E19</f>
        <v>0</v>
      </c>
      <c r="O19" s="229">
        <f>H19+J19+L19+N19</f>
        <v>0</v>
      </c>
      <c r="Q19" s="240" t="s">
        <v>52</v>
      </c>
    </row>
    <row r="20" spans="1:17" s="239" customFormat="1" ht="30" customHeight="1" x14ac:dyDescent="0.25">
      <c r="A20" s="144">
        <v>3</v>
      </c>
      <c r="B20" s="166"/>
      <c r="C20" s="167"/>
      <c r="D20" s="166"/>
      <c r="E20" s="168"/>
      <c r="F20" s="169"/>
      <c r="G20" s="170"/>
      <c r="H20" s="171">
        <f t="shared" si="7"/>
        <v>0</v>
      </c>
      <c r="I20" s="172"/>
      <c r="J20" s="171">
        <f t="shared" si="8"/>
        <v>0</v>
      </c>
      <c r="K20" s="172"/>
      <c r="L20" s="171">
        <f t="shared" si="9"/>
        <v>0</v>
      </c>
      <c r="M20" s="170"/>
      <c r="N20" s="171">
        <f t="shared" si="10"/>
        <v>0</v>
      </c>
      <c r="O20" s="229">
        <f>H20+J20+L20+N20</f>
        <v>0</v>
      </c>
      <c r="Q20" s="240" t="s">
        <v>53</v>
      </c>
    </row>
    <row r="21" spans="1:17" s="239" customFormat="1" ht="30" customHeight="1" x14ac:dyDescent="0.25">
      <c r="A21" s="144">
        <v>4</v>
      </c>
      <c r="B21" s="166"/>
      <c r="C21" s="167"/>
      <c r="D21" s="166"/>
      <c r="E21" s="168"/>
      <c r="F21" s="169"/>
      <c r="G21" s="170"/>
      <c r="H21" s="171">
        <f t="shared" si="7"/>
        <v>0</v>
      </c>
      <c r="I21" s="172"/>
      <c r="J21" s="171">
        <f t="shared" si="8"/>
        <v>0</v>
      </c>
      <c r="K21" s="172"/>
      <c r="L21" s="171">
        <f t="shared" si="9"/>
        <v>0</v>
      </c>
      <c r="M21" s="170"/>
      <c r="N21" s="171">
        <f t="shared" si="10"/>
        <v>0</v>
      </c>
      <c r="O21" s="229">
        <f t="shared" ref="O21:O23" si="11">H21+J21+L21+N21</f>
        <v>0</v>
      </c>
      <c r="Q21" s="240"/>
    </row>
    <row r="22" spans="1:17" s="239" customFormat="1" ht="30" customHeight="1" x14ac:dyDescent="0.25">
      <c r="A22" s="144">
        <v>5</v>
      </c>
      <c r="B22" s="166"/>
      <c r="C22" s="167"/>
      <c r="D22" s="166"/>
      <c r="E22" s="168"/>
      <c r="F22" s="169"/>
      <c r="G22" s="170"/>
      <c r="H22" s="171">
        <f t="shared" si="7"/>
        <v>0</v>
      </c>
      <c r="I22" s="172"/>
      <c r="J22" s="171">
        <f t="shared" si="8"/>
        <v>0</v>
      </c>
      <c r="K22" s="172"/>
      <c r="L22" s="171">
        <f t="shared" si="9"/>
        <v>0</v>
      </c>
      <c r="M22" s="170"/>
      <c r="N22" s="171">
        <f t="shared" si="10"/>
        <v>0</v>
      </c>
      <c r="O22" s="229">
        <f t="shared" si="11"/>
        <v>0</v>
      </c>
      <c r="Q22" s="240"/>
    </row>
    <row r="23" spans="1:17" s="239" customFormat="1" ht="30" customHeight="1" x14ac:dyDescent="0.25">
      <c r="A23" s="144">
        <v>6</v>
      </c>
      <c r="B23" s="166"/>
      <c r="C23" s="167"/>
      <c r="D23" s="166"/>
      <c r="E23" s="168"/>
      <c r="F23" s="169"/>
      <c r="G23" s="170"/>
      <c r="H23" s="171">
        <f t="shared" si="7"/>
        <v>0</v>
      </c>
      <c r="I23" s="172"/>
      <c r="J23" s="171">
        <f t="shared" si="8"/>
        <v>0</v>
      </c>
      <c r="K23" s="172"/>
      <c r="L23" s="171">
        <f t="shared" si="9"/>
        <v>0</v>
      </c>
      <c r="M23" s="170"/>
      <c r="N23" s="171">
        <f t="shared" si="10"/>
        <v>0</v>
      </c>
      <c r="O23" s="229">
        <f t="shared" si="11"/>
        <v>0</v>
      </c>
      <c r="Q23" s="240"/>
    </row>
    <row r="24" spans="1:17" s="239" customFormat="1" ht="30" customHeight="1" thickBot="1" x14ac:dyDescent="0.3">
      <c r="A24" s="144">
        <v>7</v>
      </c>
      <c r="B24" s="173"/>
      <c r="C24" s="174"/>
      <c r="D24" s="173"/>
      <c r="E24" s="175"/>
      <c r="F24" s="176"/>
      <c r="G24" s="177"/>
      <c r="H24" s="171">
        <f t="shared" si="7"/>
        <v>0</v>
      </c>
      <c r="I24" s="178"/>
      <c r="J24" s="171">
        <f t="shared" si="8"/>
        <v>0</v>
      </c>
      <c r="K24" s="178"/>
      <c r="L24" s="171">
        <f t="shared" si="9"/>
        <v>0</v>
      </c>
      <c r="M24" s="177"/>
      <c r="N24" s="171">
        <f t="shared" si="10"/>
        <v>0</v>
      </c>
      <c r="O24" s="230">
        <f>H24+J24+L24+N24</f>
        <v>0</v>
      </c>
    </row>
    <row r="25" spans="1:17" s="239" customFormat="1" ht="30" customHeight="1" thickBot="1" x14ac:dyDescent="0.3">
      <c r="A25" s="179"/>
      <c r="B25" s="180"/>
      <c r="C25" s="180"/>
      <c r="D25" s="180"/>
      <c r="E25" s="180"/>
      <c r="F25" s="180" t="s">
        <v>16</v>
      </c>
      <c r="G25" s="181"/>
      <c r="H25" s="182">
        <f>SUM(H18:H24)</f>
        <v>0</v>
      </c>
      <c r="I25" s="183"/>
      <c r="J25" s="182">
        <f>SUM(J18:J24)</f>
        <v>0</v>
      </c>
      <c r="K25" s="183"/>
      <c r="L25" s="182">
        <f>SUM(L18:L24)</f>
        <v>0</v>
      </c>
      <c r="M25" s="181"/>
      <c r="N25" s="182">
        <f>SUM(N18:N24)</f>
        <v>0</v>
      </c>
      <c r="O25" s="234">
        <f>SUM(O18:O24)</f>
        <v>0</v>
      </c>
    </row>
    <row r="26" spans="1:17" s="3" customFormat="1" ht="11.25" x14ac:dyDescent="0.2">
      <c r="A26" s="23"/>
      <c r="B26" s="23"/>
      <c r="C26" s="23"/>
      <c r="D26" s="23"/>
      <c r="E26" s="23"/>
      <c r="F26" s="23"/>
      <c r="G26" s="24"/>
      <c r="H26" s="25"/>
      <c r="I26" s="24"/>
      <c r="J26" s="25"/>
      <c r="K26" s="24"/>
      <c r="L26" s="25"/>
      <c r="M26" s="24"/>
      <c r="N26" s="25"/>
      <c r="O26" s="231"/>
    </row>
    <row r="27" spans="1:17" ht="15.75" thickBot="1" x14ac:dyDescent="0.3">
      <c r="A27" s="8" t="s">
        <v>73</v>
      </c>
    </row>
    <row r="28" spans="1:17" s="3" customFormat="1" ht="12" thickBot="1" x14ac:dyDescent="0.25">
      <c r="G28" s="66">
        <f>YEAR('Hinweise und Grunddaten'!$B$19)</f>
        <v>2025</v>
      </c>
      <c r="H28" s="67"/>
      <c r="I28" s="66">
        <f>G28+1</f>
        <v>2026</v>
      </c>
      <c r="J28" s="67"/>
      <c r="K28" s="66">
        <f t="shared" ref="K28" si="12">I28+1</f>
        <v>2027</v>
      </c>
      <c r="L28" s="67"/>
      <c r="M28" s="66">
        <f t="shared" ref="M28" si="13">K28+1</f>
        <v>2028</v>
      </c>
      <c r="N28" s="67"/>
      <c r="O28" s="2"/>
    </row>
    <row r="29" spans="1:17" s="3" customFormat="1" ht="39.950000000000003" customHeight="1" x14ac:dyDescent="0.2">
      <c r="A29" s="143" t="s">
        <v>101</v>
      </c>
      <c r="B29" s="12" t="s">
        <v>14</v>
      </c>
      <c r="C29" s="165" t="s">
        <v>42</v>
      </c>
      <c r="D29" s="12" t="s">
        <v>34</v>
      </c>
      <c r="E29" s="39" t="s">
        <v>40</v>
      </c>
      <c r="F29" s="12" t="s">
        <v>88</v>
      </c>
      <c r="G29" s="40" t="s">
        <v>103</v>
      </c>
      <c r="H29" s="35" t="s">
        <v>17</v>
      </c>
      <c r="I29" s="40" t="s">
        <v>103</v>
      </c>
      <c r="J29" s="35" t="s">
        <v>17</v>
      </c>
      <c r="K29" s="40" t="s">
        <v>103</v>
      </c>
      <c r="L29" s="35" t="s">
        <v>17</v>
      </c>
      <c r="M29" s="40" t="s">
        <v>103</v>
      </c>
      <c r="N29" s="35" t="s">
        <v>17</v>
      </c>
      <c r="O29" s="13" t="s">
        <v>15</v>
      </c>
    </row>
    <row r="30" spans="1:17" s="239" customFormat="1" ht="30" customHeight="1" x14ac:dyDescent="0.25">
      <c r="A30" s="144">
        <v>1</v>
      </c>
      <c r="B30" s="166"/>
      <c r="C30" s="167"/>
      <c r="D30" s="166"/>
      <c r="E30" s="168"/>
      <c r="F30" s="169"/>
      <c r="G30" s="170"/>
      <c r="H30" s="171">
        <f>E30*G30</f>
        <v>0</v>
      </c>
      <c r="I30" s="170"/>
      <c r="J30" s="171">
        <f>E30*I30</f>
        <v>0</v>
      </c>
      <c r="K30" s="170"/>
      <c r="L30" s="171">
        <f>K30*E30</f>
        <v>0</v>
      </c>
      <c r="M30" s="170"/>
      <c r="N30" s="171">
        <f>M30*E30</f>
        <v>0</v>
      </c>
      <c r="O30" s="229">
        <f>H30+J30+L30+N30</f>
        <v>0</v>
      </c>
      <c r="Q30" s="240" t="s">
        <v>54</v>
      </c>
    </row>
    <row r="31" spans="1:17" s="239" customFormat="1" ht="30" customHeight="1" x14ac:dyDescent="0.25">
      <c r="A31" s="144">
        <v>2</v>
      </c>
      <c r="B31" s="166"/>
      <c r="C31" s="167"/>
      <c r="D31" s="166"/>
      <c r="E31" s="168"/>
      <c r="F31" s="169"/>
      <c r="G31" s="170"/>
      <c r="H31" s="171">
        <f t="shared" ref="H31:H36" si="14">E31*G31</f>
        <v>0</v>
      </c>
      <c r="I31" s="170"/>
      <c r="J31" s="171">
        <f t="shared" ref="J31:J36" si="15">E31*I31</f>
        <v>0</v>
      </c>
      <c r="K31" s="170"/>
      <c r="L31" s="171">
        <f t="shared" ref="L31:L36" si="16">K31*E31</f>
        <v>0</v>
      </c>
      <c r="M31" s="170"/>
      <c r="N31" s="171">
        <f t="shared" ref="N31:N36" si="17">M31*E31</f>
        <v>0</v>
      </c>
      <c r="O31" s="229">
        <f>H31+J31+L31+N31</f>
        <v>0</v>
      </c>
      <c r="Q31" s="240"/>
    </row>
    <row r="32" spans="1:17" s="239" customFormat="1" ht="30" customHeight="1" x14ac:dyDescent="0.25">
      <c r="A32" s="144">
        <v>3</v>
      </c>
      <c r="B32" s="166"/>
      <c r="C32" s="167"/>
      <c r="D32" s="166"/>
      <c r="E32" s="168"/>
      <c r="F32" s="169"/>
      <c r="G32" s="170"/>
      <c r="H32" s="171">
        <f t="shared" si="14"/>
        <v>0</v>
      </c>
      <c r="I32" s="170"/>
      <c r="J32" s="171">
        <f t="shared" si="15"/>
        <v>0</v>
      </c>
      <c r="K32" s="170"/>
      <c r="L32" s="171">
        <f t="shared" si="16"/>
        <v>0</v>
      </c>
      <c r="M32" s="170"/>
      <c r="N32" s="171">
        <f t="shared" si="17"/>
        <v>0</v>
      </c>
      <c r="O32" s="229">
        <f t="shared" ref="O32:O34" si="18">H32+J32+L32+N32</f>
        <v>0</v>
      </c>
      <c r="Q32" s="240"/>
    </row>
    <row r="33" spans="1:19" s="239" customFormat="1" ht="30" customHeight="1" x14ac:dyDescent="0.25">
      <c r="A33" s="144">
        <v>4</v>
      </c>
      <c r="B33" s="166"/>
      <c r="C33" s="167"/>
      <c r="D33" s="166"/>
      <c r="E33" s="168"/>
      <c r="F33" s="169"/>
      <c r="G33" s="170"/>
      <c r="H33" s="171">
        <f t="shared" si="14"/>
        <v>0</v>
      </c>
      <c r="I33" s="170"/>
      <c r="J33" s="171">
        <f t="shared" si="15"/>
        <v>0</v>
      </c>
      <c r="K33" s="170"/>
      <c r="L33" s="171">
        <f t="shared" si="16"/>
        <v>0</v>
      </c>
      <c r="M33" s="170"/>
      <c r="N33" s="171">
        <f t="shared" si="17"/>
        <v>0</v>
      </c>
      <c r="O33" s="229">
        <f t="shared" si="18"/>
        <v>0</v>
      </c>
      <c r="Q33" s="240"/>
    </row>
    <row r="34" spans="1:19" s="239" customFormat="1" ht="30" customHeight="1" x14ac:dyDescent="0.25">
      <c r="A34" s="144">
        <v>5</v>
      </c>
      <c r="B34" s="166"/>
      <c r="C34" s="167"/>
      <c r="D34" s="166"/>
      <c r="E34" s="168"/>
      <c r="F34" s="169"/>
      <c r="G34" s="170"/>
      <c r="H34" s="171">
        <f t="shared" si="14"/>
        <v>0</v>
      </c>
      <c r="I34" s="170"/>
      <c r="J34" s="171">
        <f t="shared" si="15"/>
        <v>0</v>
      </c>
      <c r="K34" s="170"/>
      <c r="L34" s="171">
        <f t="shared" si="16"/>
        <v>0</v>
      </c>
      <c r="M34" s="170"/>
      <c r="N34" s="171">
        <f t="shared" si="17"/>
        <v>0</v>
      </c>
      <c r="O34" s="229">
        <f t="shared" si="18"/>
        <v>0</v>
      </c>
    </row>
    <row r="35" spans="1:19" s="239" customFormat="1" ht="30" customHeight="1" x14ac:dyDescent="0.25">
      <c r="A35" s="144">
        <v>6</v>
      </c>
      <c r="B35" s="166"/>
      <c r="C35" s="167"/>
      <c r="D35" s="166"/>
      <c r="E35" s="168"/>
      <c r="F35" s="169"/>
      <c r="G35" s="170"/>
      <c r="H35" s="171">
        <f t="shared" si="14"/>
        <v>0</v>
      </c>
      <c r="I35" s="170"/>
      <c r="J35" s="171">
        <f t="shared" si="15"/>
        <v>0</v>
      </c>
      <c r="K35" s="170"/>
      <c r="L35" s="171">
        <f t="shared" si="16"/>
        <v>0</v>
      </c>
      <c r="M35" s="170"/>
      <c r="N35" s="171">
        <f t="shared" si="17"/>
        <v>0</v>
      </c>
      <c r="O35" s="229">
        <f>H35+J35+L35+N35</f>
        <v>0</v>
      </c>
    </row>
    <row r="36" spans="1:19" s="239" customFormat="1" ht="30" customHeight="1" thickBot="1" x14ac:dyDescent="0.3">
      <c r="A36" s="144">
        <v>7</v>
      </c>
      <c r="B36" s="184"/>
      <c r="C36" s="174"/>
      <c r="D36" s="184"/>
      <c r="E36" s="185"/>
      <c r="F36" s="186"/>
      <c r="G36" s="187"/>
      <c r="H36" s="188">
        <f t="shared" si="14"/>
        <v>0</v>
      </c>
      <c r="I36" s="187"/>
      <c r="J36" s="188">
        <f t="shared" si="15"/>
        <v>0</v>
      </c>
      <c r="K36" s="187"/>
      <c r="L36" s="188">
        <f t="shared" si="16"/>
        <v>0</v>
      </c>
      <c r="M36" s="187"/>
      <c r="N36" s="188">
        <f t="shared" si="17"/>
        <v>0</v>
      </c>
      <c r="O36" s="230">
        <f>H36+J36+L36+N36</f>
        <v>0</v>
      </c>
    </row>
    <row r="37" spans="1:19" s="239" customFormat="1" ht="30" customHeight="1" thickBot="1" x14ac:dyDescent="0.3">
      <c r="A37" s="179"/>
      <c r="B37" s="180"/>
      <c r="C37" s="180"/>
      <c r="D37" s="180"/>
      <c r="E37" s="180"/>
      <c r="F37" s="180" t="s">
        <v>16</v>
      </c>
      <c r="G37" s="189"/>
      <c r="H37" s="190">
        <f>SUM(H30:H36)</f>
        <v>0</v>
      </c>
      <c r="I37" s="189"/>
      <c r="J37" s="190">
        <f>SUM(J30:J36)</f>
        <v>0</v>
      </c>
      <c r="K37" s="189"/>
      <c r="L37" s="190">
        <f>SUM(L30:L36)</f>
        <v>0</v>
      </c>
      <c r="M37" s="189"/>
      <c r="N37" s="190">
        <f>SUM(N30:N36)</f>
        <v>0</v>
      </c>
      <c r="O37" s="235">
        <f>SUM(O30:O36)</f>
        <v>0</v>
      </c>
    </row>
    <row r="38" spans="1:19" s="3" customFormat="1" ht="11.25" x14ac:dyDescent="0.2"/>
    <row r="39" spans="1:19" x14ac:dyDescent="0.25">
      <c r="A39" s="8" t="s">
        <v>77</v>
      </c>
    </row>
    <row r="40" spans="1:19" x14ac:dyDescent="0.25">
      <c r="A40" s="38" t="s">
        <v>43</v>
      </c>
      <c r="K40" s="70"/>
    </row>
    <row r="41" spans="1:19" s="3" customFormat="1" ht="12" thickBot="1" x14ac:dyDescent="0.25">
      <c r="E41" s="7"/>
      <c r="F41" s="7"/>
      <c r="G41" s="7"/>
      <c r="H41" s="7"/>
      <c r="I41" s="7"/>
      <c r="J41" s="7"/>
    </row>
    <row r="42" spans="1:19" s="3" customFormat="1" ht="30" customHeight="1" thickBot="1" x14ac:dyDescent="0.25">
      <c r="A42" s="193" t="s">
        <v>101</v>
      </c>
      <c r="B42" s="68" t="s">
        <v>18</v>
      </c>
      <c r="C42" s="69"/>
      <c r="D42" s="69"/>
      <c r="E42" s="16">
        <f>YEAR('Hinweise und Grunddaten'!$B$19)</f>
        <v>2025</v>
      </c>
      <c r="F42" s="16">
        <f>E42+1</f>
        <v>2026</v>
      </c>
      <c r="G42" s="58">
        <f t="shared" ref="G42:H42" si="19">F42+1</f>
        <v>2027</v>
      </c>
      <c r="H42" s="16">
        <f t="shared" si="19"/>
        <v>2028</v>
      </c>
      <c r="I42" s="81" t="s">
        <v>15</v>
      </c>
    </row>
    <row r="43" spans="1:19" s="232" customFormat="1" ht="30" customHeight="1" thickBot="1" x14ac:dyDescent="0.3">
      <c r="A43" s="194">
        <v>1</v>
      </c>
      <c r="B43" s="192" t="s">
        <v>47</v>
      </c>
      <c r="C43" s="56"/>
      <c r="D43" s="56"/>
      <c r="E43" s="191">
        <f>ROUND(SUM(H13,H25,H37)*0.06,2)</f>
        <v>0</v>
      </c>
      <c r="F43" s="191">
        <f>ROUND(SUM(J13,J25,J37)*0.06,2)</f>
        <v>0</v>
      </c>
      <c r="G43" s="191">
        <f>IF(SUM(N13,N25,N37)=0,'Finanzierungsplan FE3-Eingabe'!$I$43-SUM('Finanzierungsplan FE3-Eingabe'!E43:F43),SUM(L13,L25,L37)*0.06)</f>
        <v>0</v>
      </c>
      <c r="H43" s="191">
        <f>IF(SUM(N13,N25,N37)&gt;0,I43-SUM(E43:G43),0)</f>
        <v>0</v>
      </c>
      <c r="I43" s="236">
        <f>ROUND(SUM(O13,O25,O37)*0.06,2)</f>
        <v>0</v>
      </c>
      <c r="S43" s="241"/>
    </row>
    <row r="44" spans="1:19" s="3" customFormat="1" ht="11.25" x14ac:dyDescent="0.2">
      <c r="A44" s="20"/>
      <c r="B44" s="21"/>
      <c r="C44" s="7"/>
      <c r="D44" s="7"/>
      <c r="E44" s="22"/>
      <c r="F44" s="22"/>
      <c r="G44" s="22"/>
      <c r="H44" s="22"/>
      <c r="I44" s="22"/>
      <c r="J44" s="242"/>
    </row>
    <row r="45" spans="1:19" s="3" customFormat="1" ht="11.25" x14ac:dyDescent="0.2"/>
    <row r="46" spans="1:19" x14ac:dyDescent="0.25">
      <c r="A46" s="8" t="s">
        <v>78</v>
      </c>
    </row>
    <row r="47" spans="1:19" s="3" customFormat="1" ht="12" thickBot="1" x14ac:dyDescent="0.25">
      <c r="E47" s="7"/>
      <c r="F47" s="7"/>
      <c r="G47" s="7"/>
      <c r="H47" s="7"/>
      <c r="I47" s="7"/>
      <c r="J47" s="7"/>
    </row>
    <row r="48" spans="1:19" s="3" customFormat="1" ht="30" customHeight="1" thickBot="1" x14ac:dyDescent="0.25">
      <c r="A48" s="193" t="s">
        <v>101</v>
      </c>
      <c r="B48" s="15" t="s">
        <v>18</v>
      </c>
      <c r="C48" s="15" t="s">
        <v>19</v>
      </c>
      <c r="D48" s="57" t="s">
        <v>20</v>
      </c>
      <c r="E48" s="16" t="s">
        <v>21</v>
      </c>
      <c r="F48" s="58">
        <f>YEAR('Hinweise und Grunddaten'!$B$19)</f>
        <v>2025</v>
      </c>
      <c r="G48" s="16">
        <f>F48+1</f>
        <v>2026</v>
      </c>
      <c r="H48" s="58">
        <f t="shared" ref="H48:I48" si="20">G48+1</f>
        <v>2027</v>
      </c>
      <c r="I48" s="16">
        <f t="shared" si="20"/>
        <v>2028</v>
      </c>
      <c r="J48" s="81" t="s">
        <v>15</v>
      </c>
    </row>
    <row r="49" spans="1:11" s="3" customFormat="1" ht="30" customHeight="1" x14ac:dyDescent="0.2">
      <c r="A49" s="195">
        <v>1</v>
      </c>
      <c r="B49" s="213"/>
      <c r="C49" s="208"/>
      <c r="D49" s="209"/>
      <c r="E49" s="210">
        <f>+C49*D49</f>
        <v>0</v>
      </c>
      <c r="F49" s="198"/>
      <c r="G49" s="197"/>
      <c r="H49" s="198"/>
      <c r="I49" s="197"/>
      <c r="J49" s="199">
        <f>SUM(F49:I49)</f>
        <v>0</v>
      </c>
    </row>
    <row r="50" spans="1:11" s="3" customFormat="1" ht="30" customHeight="1" x14ac:dyDescent="0.2">
      <c r="A50" s="144">
        <v>2</v>
      </c>
      <c r="B50" s="214"/>
      <c r="C50" s="168"/>
      <c r="D50" s="211"/>
      <c r="E50" s="210">
        <f t="shared" ref="E50:E52" si="21">+C50*D50</f>
        <v>0</v>
      </c>
      <c r="F50" s="201"/>
      <c r="G50" s="200"/>
      <c r="H50" s="201"/>
      <c r="I50" s="200"/>
      <c r="J50" s="199">
        <f t="shared" ref="J50:J52" si="22">SUM(F50:I50)</f>
        <v>0</v>
      </c>
    </row>
    <row r="51" spans="1:11" s="3" customFormat="1" ht="30" customHeight="1" x14ac:dyDescent="0.2">
      <c r="A51" s="144">
        <v>3</v>
      </c>
      <c r="B51" s="214"/>
      <c r="C51" s="168"/>
      <c r="D51" s="209"/>
      <c r="E51" s="210">
        <f t="shared" si="21"/>
        <v>0</v>
      </c>
      <c r="F51" s="201"/>
      <c r="G51" s="200"/>
      <c r="H51" s="201"/>
      <c r="I51" s="200"/>
      <c r="J51" s="199">
        <f t="shared" si="22"/>
        <v>0</v>
      </c>
    </row>
    <row r="52" spans="1:11" s="3" customFormat="1" ht="30" customHeight="1" thickBot="1" x14ac:dyDescent="0.25">
      <c r="A52" s="196">
        <v>4</v>
      </c>
      <c r="B52" s="215"/>
      <c r="C52" s="175"/>
      <c r="D52" s="211"/>
      <c r="E52" s="210">
        <f t="shared" si="21"/>
        <v>0</v>
      </c>
      <c r="F52" s="204"/>
      <c r="G52" s="203"/>
      <c r="H52" s="204"/>
      <c r="I52" s="203"/>
      <c r="J52" s="199">
        <f t="shared" si="22"/>
        <v>0</v>
      </c>
    </row>
    <row r="53" spans="1:11" s="3" customFormat="1" ht="30" customHeight="1" thickBot="1" x14ac:dyDescent="0.25">
      <c r="A53" s="71"/>
      <c r="B53" s="180"/>
      <c r="C53" s="180"/>
      <c r="D53" s="180" t="s">
        <v>16</v>
      </c>
      <c r="E53" s="212">
        <f>SUM(E49:E52)</f>
        <v>0</v>
      </c>
      <c r="F53" s="206">
        <f t="shared" ref="F53:I53" si="23">SUM(F49:F52)</f>
        <v>0</v>
      </c>
      <c r="G53" s="206">
        <f t="shared" si="23"/>
        <v>0</v>
      </c>
      <c r="H53" s="206">
        <f t="shared" si="23"/>
        <v>0</v>
      </c>
      <c r="I53" s="206">
        <f t="shared" si="23"/>
        <v>0</v>
      </c>
      <c r="J53" s="234">
        <f>SUM(J49:J52)</f>
        <v>0</v>
      </c>
    </row>
    <row r="54" spans="1:11" s="3" customFormat="1" ht="11.25" x14ac:dyDescent="0.2">
      <c r="A54" s="23"/>
      <c r="B54" s="23"/>
      <c r="C54" s="23"/>
      <c r="D54" s="23"/>
      <c r="E54" s="19"/>
      <c r="F54" s="19"/>
      <c r="G54" s="19"/>
      <c r="H54" s="19"/>
      <c r="I54" s="19"/>
      <c r="J54" s="243"/>
    </row>
    <row r="55" spans="1:11" s="3" customFormat="1" ht="11.25" x14ac:dyDescent="0.2">
      <c r="A55" s="244"/>
    </row>
    <row r="56" spans="1:11" ht="18.75" x14ac:dyDescent="0.3">
      <c r="A56" s="80" t="s">
        <v>22</v>
      </c>
    </row>
    <row r="58" spans="1:11" x14ac:dyDescent="0.25">
      <c r="A58" s="8" t="s">
        <v>74</v>
      </c>
    </row>
    <row r="59" spans="1:11" s="3" customFormat="1" ht="12" thickBot="1" x14ac:dyDescent="0.25">
      <c r="E59" s="7"/>
      <c r="F59" s="7"/>
      <c r="G59" s="7"/>
      <c r="H59" s="7"/>
      <c r="I59" s="7"/>
      <c r="J59" s="7"/>
      <c r="K59" s="7"/>
    </row>
    <row r="60" spans="1:11" s="3" customFormat="1" ht="30" customHeight="1" thickBot="1" x14ac:dyDescent="0.25">
      <c r="A60" s="193" t="s">
        <v>101</v>
      </c>
      <c r="B60" s="15" t="s">
        <v>23</v>
      </c>
      <c r="C60" s="68" t="s">
        <v>24</v>
      </c>
      <c r="D60" s="69"/>
      <c r="E60" s="16" t="s">
        <v>25</v>
      </c>
      <c r="F60" s="58">
        <f>YEAR('Hinweise und Grunddaten'!$B$19)</f>
        <v>2025</v>
      </c>
      <c r="G60" s="16">
        <f>F60+1</f>
        <v>2026</v>
      </c>
      <c r="H60" s="58">
        <f t="shared" ref="H60:I60" si="24">G60+1</f>
        <v>2027</v>
      </c>
      <c r="I60" s="16">
        <f t="shared" si="24"/>
        <v>2028</v>
      </c>
      <c r="J60" s="81" t="s">
        <v>15</v>
      </c>
    </row>
    <row r="61" spans="1:11" s="3" customFormat="1" ht="30" customHeight="1" x14ac:dyDescent="0.2">
      <c r="A61" s="195">
        <v>1</v>
      </c>
      <c r="B61" s="216"/>
      <c r="C61" s="217"/>
      <c r="D61" s="218"/>
      <c r="E61" s="197"/>
      <c r="F61" s="198"/>
      <c r="G61" s="197"/>
      <c r="H61" s="198"/>
      <c r="I61" s="197"/>
      <c r="J61" s="199">
        <f>SUM(F61:I61)</f>
        <v>0</v>
      </c>
    </row>
    <row r="62" spans="1:11" s="3" customFormat="1" ht="30" customHeight="1" x14ac:dyDescent="0.2">
      <c r="A62" s="144">
        <v>2</v>
      </c>
      <c r="B62" s="219"/>
      <c r="C62" s="220"/>
      <c r="D62" s="221"/>
      <c r="E62" s="200"/>
      <c r="F62" s="201"/>
      <c r="G62" s="200"/>
      <c r="H62" s="201"/>
      <c r="I62" s="200"/>
      <c r="J62" s="202">
        <f>SUM(F62:I62)</f>
        <v>0</v>
      </c>
    </row>
    <row r="63" spans="1:11" s="3" customFormat="1" ht="30" customHeight="1" x14ac:dyDescent="0.2">
      <c r="A63" s="144">
        <v>3</v>
      </c>
      <c r="B63" s="219"/>
      <c r="C63" s="220"/>
      <c r="D63" s="221"/>
      <c r="E63" s="200"/>
      <c r="F63" s="201"/>
      <c r="G63" s="200"/>
      <c r="H63" s="201"/>
      <c r="I63" s="200"/>
      <c r="J63" s="202">
        <f>SUM(F63:I63)</f>
        <v>0</v>
      </c>
    </row>
    <row r="64" spans="1:11" s="3" customFormat="1" ht="30" customHeight="1" thickBot="1" x14ac:dyDescent="0.25">
      <c r="A64" s="196">
        <v>4</v>
      </c>
      <c r="B64" s="222"/>
      <c r="C64" s="223"/>
      <c r="D64" s="224"/>
      <c r="E64" s="203"/>
      <c r="F64" s="204"/>
      <c r="G64" s="203"/>
      <c r="H64" s="204"/>
      <c r="I64" s="203"/>
      <c r="J64" s="205">
        <f>SUM(F64:I64)</f>
        <v>0</v>
      </c>
    </row>
    <row r="65" spans="1:11" s="3" customFormat="1" ht="30" customHeight="1" thickBot="1" x14ac:dyDescent="0.25">
      <c r="A65" s="37"/>
      <c r="B65" s="180"/>
      <c r="C65" s="180"/>
      <c r="D65" s="180" t="s">
        <v>16</v>
      </c>
      <c r="E65" s="206">
        <f t="shared" ref="E65:J65" si="25">SUM(E61:E64)</f>
        <v>0</v>
      </c>
      <c r="F65" s="207">
        <f t="shared" si="25"/>
        <v>0</v>
      </c>
      <c r="G65" s="206">
        <f t="shared" si="25"/>
        <v>0</v>
      </c>
      <c r="H65" s="207">
        <f t="shared" si="25"/>
        <v>0</v>
      </c>
      <c r="I65" s="206">
        <f t="shared" si="25"/>
        <v>0</v>
      </c>
      <c r="J65" s="234">
        <f t="shared" si="25"/>
        <v>0</v>
      </c>
    </row>
    <row r="66" spans="1:11" s="3" customFormat="1" ht="11.25" x14ac:dyDescent="0.2">
      <c r="A66" s="18"/>
      <c r="B66" s="18"/>
      <c r="C66" s="18"/>
      <c r="D66" s="18"/>
      <c r="E66" s="46"/>
      <c r="F66" s="46"/>
      <c r="G66" s="46"/>
      <c r="H66" s="46"/>
      <c r="I66" s="46"/>
      <c r="J66" s="245"/>
    </row>
    <row r="67" spans="1:11" s="3" customFormat="1" ht="11.25" x14ac:dyDescent="0.2">
      <c r="A67" s="246"/>
      <c r="B67" s="18"/>
      <c r="C67" s="18"/>
      <c r="D67" s="18"/>
      <c r="E67" s="46"/>
      <c r="F67" s="46"/>
      <c r="G67" s="46"/>
      <c r="H67" s="46"/>
      <c r="I67" s="46"/>
      <c r="J67" s="245"/>
    </row>
    <row r="68" spans="1:11" ht="18.75" x14ac:dyDescent="0.3">
      <c r="A68" s="80" t="s">
        <v>26</v>
      </c>
      <c r="E68" s="34"/>
      <c r="F68" s="34"/>
      <c r="G68" s="34"/>
      <c r="H68" s="34"/>
      <c r="I68" s="34"/>
      <c r="J68" s="34"/>
    </row>
    <row r="69" spans="1:11" x14ac:dyDescent="0.25">
      <c r="E69" s="34"/>
      <c r="F69" s="34"/>
      <c r="G69" s="34"/>
      <c r="H69" s="34"/>
      <c r="I69" s="34"/>
      <c r="J69" s="34"/>
    </row>
    <row r="70" spans="1:11" x14ac:dyDescent="0.25">
      <c r="A70" s="8" t="s">
        <v>76</v>
      </c>
      <c r="E70" s="34"/>
      <c r="F70" s="34"/>
      <c r="G70" s="34"/>
      <c r="H70" s="34"/>
      <c r="I70" s="34"/>
      <c r="J70" s="34"/>
    </row>
    <row r="71" spans="1:11" s="3" customFormat="1" ht="12" thickBot="1" x14ac:dyDescent="0.25">
      <c r="E71" s="47"/>
      <c r="F71" s="47"/>
      <c r="G71" s="47"/>
      <c r="H71" s="47"/>
      <c r="I71" s="47"/>
      <c r="J71" s="47"/>
    </row>
    <row r="72" spans="1:11" s="3" customFormat="1" ht="30" customHeight="1" thickBot="1" x14ac:dyDescent="0.25">
      <c r="A72" s="193" t="s">
        <v>101</v>
      </c>
      <c r="B72" s="68" t="s">
        <v>18</v>
      </c>
      <c r="C72" s="69"/>
      <c r="D72" s="69"/>
      <c r="E72" s="16">
        <f>YEAR('Hinweise und Grunddaten'!$B$19)</f>
        <v>2025</v>
      </c>
      <c r="F72" s="16">
        <f>E72+1</f>
        <v>2026</v>
      </c>
      <c r="G72" s="58">
        <f t="shared" ref="G72:H72" si="26">F72+1</f>
        <v>2027</v>
      </c>
      <c r="H72" s="16">
        <f t="shared" si="26"/>
        <v>2028</v>
      </c>
      <c r="I72" s="48" t="s">
        <v>15</v>
      </c>
      <c r="J72" s="247"/>
    </row>
    <row r="73" spans="1:11" s="3" customFormat="1" ht="30" customHeight="1" thickBot="1" x14ac:dyDescent="0.25">
      <c r="A73" s="194">
        <v>1</v>
      </c>
      <c r="B73" s="192" t="s">
        <v>26</v>
      </c>
      <c r="C73" s="56"/>
      <c r="D73" s="56"/>
      <c r="E73" s="227">
        <f>ROUND(SUM(H13,H25,H37,E43,F53)*0.2,2)</f>
        <v>0</v>
      </c>
      <c r="F73" s="227">
        <f>ROUND(SUM(J13,J25,J37,F43,G53)*0.2,2)</f>
        <v>0</v>
      </c>
      <c r="G73" s="227">
        <f>IF(SUM(N13,N25,N37,H43,I53)=0,J74-SUM('Finanzierungsplan FE3-Eingabe'!E73:F73),ROUND(SUM(L13,L25,L37,G43,H53)*0.2,2))</f>
        <v>0</v>
      </c>
      <c r="H73" s="227">
        <f>IF(SUM(N13,N25,N37,H43,I53)&gt;0,J74-SUM(E73:G73),0)</f>
        <v>0</v>
      </c>
      <c r="I73" s="248">
        <f>SUM(E73:H73)</f>
        <v>0</v>
      </c>
      <c r="J73" s="249" t="str">
        <f>IF(SUM($E$73:$H$73)&gt;$J$74,"Pauschale zu hoch angesetzt","")</f>
        <v/>
      </c>
      <c r="K73" s="2"/>
    </row>
    <row r="74" spans="1:11" s="3" customFormat="1" ht="11.25" x14ac:dyDescent="0.2">
      <c r="A74" s="20"/>
      <c r="B74" s="21"/>
      <c r="C74" s="7"/>
      <c r="D74" s="7"/>
      <c r="E74" s="22"/>
      <c r="F74" s="22"/>
      <c r="G74" s="22"/>
      <c r="H74" s="22"/>
      <c r="I74" s="22"/>
      <c r="J74" s="251">
        <f>ROUND(0.2*SUM('Finanzierungsplan FE3-Übersicht'!$G$22,MIN('Finanzierungsplan FE3-Übersicht'!$G$24,50000)),2)</f>
        <v>0</v>
      </c>
    </row>
  </sheetData>
  <sheetProtection algorithmName="SHA-512" hashValue="xP7+7D0XUU09rsTeON6AiLE8o7sobm3lTneBgRcg3IBo6F3maj2+mcLeFIDo0lHtVt59ckKjC8FvmPwGSQ2ALQ==" saltValue="axK1XY1ZwhBPrV+xMMS00Q==" spinCount="100000" sheet="1" selectLockedCells="1"/>
  <dataValidations count="3">
    <dataValidation type="list" allowBlank="1" showInputMessage="1" showErrorMessage="1" sqref="D30:D36" xr:uid="{76AF2F63-F018-4105-9FD9-7EB716ACE0B1}">
      <formula1>$Q$30</formula1>
    </dataValidation>
    <dataValidation type="list" allowBlank="1" showInputMessage="1" showErrorMessage="1" sqref="D18:D24" xr:uid="{ACCC9150-471E-4C81-B3F9-E8E0FBB8EDB2}">
      <formula1>$Q$18:$Q$20</formula1>
    </dataValidation>
    <dataValidation type="list" allowBlank="1" showInputMessage="1" showErrorMessage="1" sqref="D6:D12" xr:uid="{22F9FF96-F795-4A5F-9ED4-16A6B1318C85}">
      <formula1>$Q$6:$Q$7</formula1>
    </dataValidation>
  </dataValidations>
  <pageMargins left="0.59055118110236227" right="0.23622047244094491" top="0.59055118110236227" bottom="0.59055118110236227" header="0.19685039370078741" footer="0.19685039370078741"/>
  <pageSetup paperSize="9" scale="75" orientation="landscape" r:id="rId1"/>
  <headerFooter scaleWithDoc="0">
    <oddHeader>&amp;L&amp;G</oddHeader>
    <oddFooter>&amp;RIGF- VORDRUCK DLR-PT Stand: Juli 2025</oddFooter>
  </headerFooter>
  <rowBreaks count="2" manualBreakCount="2">
    <brk id="26" max="16383" man="1"/>
    <brk id="5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0876C-0C0F-46A6-8951-A3D2CAC4A7BA}">
  <sheetPr>
    <tabColor rgb="FFFF0000"/>
    <pageSetUpPr fitToPage="1"/>
  </sheetPr>
  <dimension ref="B2:D23"/>
  <sheetViews>
    <sheetView showGridLines="0" zoomScale="90" zoomScaleNormal="90" workbookViewId="0">
      <selection activeCell="C13" sqref="C13"/>
    </sheetView>
  </sheetViews>
  <sheetFormatPr baseColWidth="10" defaultRowHeight="15" x14ac:dyDescent="0.25"/>
  <cols>
    <col min="1" max="1" width="4" customWidth="1"/>
    <col min="2" max="2" width="20.5703125" customWidth="1"/>
    <col min="3" max="3" width="25.28515625" customWidth="1"/>
    <col min="4" max="4" width="86.85546875" customWidth="1"/>
  </cols>
  <sheetData>
    <row r="2" spans="2:4" ht="31.5" x14ac:dyDescent="0.5">
      <c r="B2" s="89" t="s">
        <v>89</v>
      </c>
      <c r="C2" s="89"/>
    </row>
    <row r="4" spans="2:4" s="90" customFormat="1" ht="18.75" x14ac:dyDescent="0.3">
      <c r="B4" s="91" t="s">
        <v>90</v>
      </c>
      <c r="C4" s="92" t="s">
        <v>91</v>
      </c>
      <c r="D4" s="93" t="s">
        <v>92</v>
      </c>
    </row>
    <row r="5" spans="2:4" s="90" customFormat="1" ht="30" x14ac:dyDescent="0.25">
      <c r="B5" s="94">
        <v>45800</v>
      </c>
      <c r="C5" s="226" t="s">
        <v>87</v>
      </c>
      <c r="D5" s="95" t="s">
        <v>93</v>
      </c>
    </row>
    <row r="6" spans="2:4" s="90" customFormat="1" ht="45" x14ac:dyDescent="0.25">
      <c r="B6" s="96"/>
      <c r="C6" s="102" t="s">
        <v>94</v>
      </c>
      <c r="D6" s="101" t="s">
        <v>95</v>
      </c>
    </row>
    <row r="7" spans="2:4" s="90" customFormat="1" x14ac:dyDescent="0.25">
      <c r="B7" s="225">
        <v>45814</v>
      </c>
      <c r="C7" s="97" t="s">
        <v>104</v>
      </c>
      <c r="D7" s="95" t="s">
        <v>105</v>
      </c>
    </row>
    <row r="8" spans="2:4" s="90" customFormat="1" x14ac:dyDescent="0.25">
      <c r="B8" s="225">
        <v>45834</v>
      </c>
      <c r="C8" s="97" t="s">
        <v>106</v>
      </c>
      <c r="D8" s="95" t="s">
        <v>107</v>
      </c>
    </row>
    <row r="9" spans="2:4" s="90" customFormat="1" x14ac:dyDescent="0.25">
      <c r="B9" s="225">
        <v>45849</v>
      </c>
      <c r="C9" s="97" t="s">
        <v>5</v>
      </c>
      <c r="D9" s="95" t="s">
        <v>108</v>
      </c>
    </row>
    <row r="10" spans="2:4" s="90" customFormat="1" ht="30" x14ac:dyDescent="0.25">
      <c r="B10" s="96"/>
      <c r="C10" s="102" t="s">
        <v>87</v>
      </c>
      <c r="D10" s="95" t="s">
        <v>110</v>
      </c>
    </row>
    <row r="11" spans="2:4" s="90" customFormat="1" x14ac:dyDescent="0.25">
      <c r="B11" s="225">
        <v>45852</v>
      </c>
      <c r="C11" s="102" t="s">
        <v>87</v>
      </c>
      <c r="D11" s="95" t="s">
        <v>111</v>
      </c>
    </row>
    <row r="12" spans="2:4" s="90" customFormat="1" x14ac:dyDescent="0.25">
      <c r="B12" s="96"/>
      <c r="C12" s="97" t="s">
        <v>94</v>
      </c>
      <c r="D12" s="95" t="s">
        <v>112</v>
      </c>
    </row>
    <row r="13" spans="2:4" s="90" customFormat="1" ht="30" x14ac:dyDescent="0.25">
      <c r="B13" s="94">
        <v>45916</v>
      </c>
      <c r="C13" s="102" t="s">
        <v>94</v>
      </c>
      <c r="D13" s="95" t="s">
        <v>113</v>
      </c>
    </row>
    <row r="14" spans="2:4" s="90" customFormat="1" x14ac:dyDescent="0.25">
      <c r="B14" s="96"/>
      <c r="C14" s="97"/>
      <c r="D14" s="95"/>
    </row>
    <row r="15" spans="2:4" s="90" customFormat="1" x14ac:dyDescent="0.25">
      <c r="B15" s="96"/>
      <c r="C15" s="97"/>
      <c r="D15" s="95"/>
    </row>
    <row r="16" spans="2:4" s="90" customFormat="1" x14ac:dyDescent="0.25">
      <c r="B16" s="96"/>
      <c r="C16" s="97"/>
      <c r="D16" s="95"/>
    </row>
    <row r="17" spans="2:4" s="90" customFormat="1" x14ac:dyDescent="0.25">
      <c r="B17" s="96"/>
      <c r="C17" s="97"/>
      <c r="D17" s="95"/>
    </row>
    <row r="18" spans="2:4" s="90" customFormat="1" x14ac:dyDescent="0.25">
      <c r="B18" s="96"/>
      <c r="C18" s="97"/>
      <c r="D18" s="95"/>
    </row>
    <row r="19" spans="2:4" s="90" customFormat="1" x14ac:dyDescent="0.25">
      <c r="B19" s="96"/>
      <c r="C19" s="97"/>
      <c r="D19" s="95"/>
    </row>
    <row r="20" spans="2:4" s="90" customFormat="1" x14ac:dyDescent="0.25">
      <c r="B20" s="96"/>
      <c r="C20" s="97"/>
      <c r="D20" s="95"/>
    </row>
    <row r="21" spans="2:4" s="90" customFormat="1" x14ac:dyDescent="0.25">
      <c r="B21" s="96"/>
      <c r="C21" s="97"/>
      <c r="D21" s="95"/>
    </row>
    <row r="22" spans="2:4" s="90" customFormat="1" x14ac:dyDescent="0.25">
      <c r="B22" s="96"/>
      <c r="C22" s="97"/>
      <c r="D22" s="95"/>
    </row>
    <row r="23" spans="2:4" s="90" customFormat="1" x14ac:dyDescent="0.25">
      <c r="B23" s="98"/>
      <c r="C23" s="99"/>
      <c r="D23" s="100"/>
    </row>
  </sheetData>
  <sheetProtection algorithmName="SHA-512" hashValue="rI1lSjCZiVkhnQ/kA3+KigwyfoMkoseyph9zjmPXduc4CTwZB5BzTbEhUet9zDYPyAmsb2mlJoyAZTHpkgKMAg==" saltValue="r61zukZFK+sHu8a5Di11Hg==" spinCount="100000" sheet="1" selectLockedCells="1"/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FD7B6-D1CA-4DC2-A56E-0078F5A58DEB}">
  <sheetPr>
    <tabColor rgb="FF00B0F0"/>
    <pageSetUpPr fitToPage="1"/>
  </sheetPr>
  <dimension ref="A1:I34"/>
  <sheetViews>
    <sheetView showGridLines="0" tabSelected="1" zoomScaleNormal="100" workbookViewId="0">
      <selection activeCell="G33" sqref="G33"/>
    </sheetView>
  </sheetViews>
  <sheetFormatPr baseColWidth="10" defaultRowHeight="15" x14ac:dyDescent="0.25"/>
  <cols>
    <col min="2" max="2" width="29.7109375" bestFit="1" customWidth="1"/>
    <col min="8" max="8" width="2.7109375" customWidth="1"/>
  </cols>
  <sheetData>
    <row r="1" spans="1:7" x14ac:dyDescent="0.25">
      <c r="A1" s="134"/>
    </row>
    <row r="2" spans="1:7" ht="30.75" customHeight="1" x14ac:dyDescent="0.35">
      <c r="A2" s="135" t="s">
        <v>5</v>
      </c>
      <c r="B2" s="1"/>
      <c r="C2" s="1"/>
      <c r="D2" s="1"/>
      <c r="E2" s="1"/>
      <c r="F2" s="1"/>
      <c r="G2" s="2"/>
    </row>
    <row r="3" spans="1:7" x14ac:dyDescent="0.25">
      <c r="A3" s="140"/>
      <c r="B3" s="3"/>
      <c r="C3" s="3"/>
      <c r="D3" s="3"/>
      <c r="E3" s="3"/>
      <c r="F3" s="3"/>
      <c r="G3" s="3"/>
    </row>
    <row r="4" spans="1:7" x14ac:dyDescent="0.25">
      <c r="A4" s="137" t="s">
        <v>28</v>
      </c>
      <c r="B4" s="3"/>
      <c r="C4" s="3"/>
      <c r="D4" s="3"/>
      <c r="E4" s="3"/>
      <c r="F4" s="3"/>
      <c r="G4" s="3"/>
    </row>
    <row r="5" spans="1:7" ht="15.75" thickBot="1" x14ac:dyDescent="0.3">
      <c r="A5" s="140"/>
      <c r="B5" s="3"/>
      <c r="C5" s="3"/>
      <c r="D5" s="3"/>
      <c r="E5" s="3"/>
      <c r="F5" s="3"/>
      <c r="G5" s="3"/>
    </row>
    <row r="6" spans="1:7" ht="15.75" thickBot="1" x14ac:dyDescent="0.3">
      <c r="A6" s="139" t="s">
        <v>37</v>
      </c>
      <c r="B6" s="3"/>
      <c r="C6" s="64">
        <f>+'Hinweise und Grunddaten'!B19</f>
        <v>45658</v>
      </c>
      <c r="D6" s="65"/>
      <c r="F6" s="3"/>
      <c r="G6" s="3"/>
    </row>
    <row r="7" spans="1:7" ht="15.75" thickBot="1" x14ac:dyDescent="0.3">
      <c r="A7" s="139"/>
      <c r="B7" s="3"/>
      <c r="C7" s="32"/>
      <c r="D7" s="32"/>
      <c r="E7" s="26"/>
      <c r="F7" s="32"/>
      <c r="G7" s="32"/>
    </row>
    <row r="8" spans="1:7" ht="15.75" thickBot="1" x14ac:dyDescent="0.3">
      <c r="A8" s="139" t="s">
        <v>38</v>
      </c>
      <c r="B8" s="3"/>
      <c r="C8" s="64">
        <f>+'Hinweise und Grunddaten'!E19</f>
        <v>46752</v>
      </c>
      <c r="D8" s="65"/>
      <c r="E8" s="26"/>
      <c r="F8" s="32"/>
      <c r="G8" s="32"/>
    </row>
    <row r="9" spans="1:7" x14ac:dyDescent="0.25">
      <c r="A9" s="139"/>
      <c r="B9" s="3"/>
      <c r="C9" s="128"/>
      <c r="D9" s="128"/>
      <c r="E9" s="26"/>
      <c r="F9" s="32"/>
      <c r="G9" s="32"/>
    </row>
    <row r="10" spans="1:7" x14ac:dyDescent="0.25">
      <c r="A10" s="140"/>
      <c r="B10" s="3"/>
      <c r="C10" s="3"/>
      <c r="D10" s="3"/>
      <c r="E10" s="3"/>
      <c r="F10" s="3"/>
      <c r="G10" s="3"/>
    </row>
    <row r="11" spans="1:7" x14ac:dyDescent="0.25">
      <c r="A11" s="140"/>
      <c r="B11" s="4"/>
      <c r="C11" s="5">
        <f>YEAR(C6)</f>
        <v>2025</v>
      </c>
      <c r="D11" s="5">
        <f>C11+1</f>
        <v>2026</v>
      </c>
      <c r="E11" s="5">
        <f>D11+1</f>
        <v>2027</v>
      </c>
      <c r="F11" s="5">
        <f>E11+1</f>
        <v>2028</v>
      </c>
      <c r="G11" s="5" t="s">
        <v>0</v>
      </c>
    </row>
    <row r="12" spans="1:7" ht="30" customHeight="1" x14ac:dyDescent="0.25">
      <c r="A12" s="107" t="s">
        <v>66</v>
      </c>
      <c r="B12" s="107" t="s">
        <v>63</v>
      </c>
      <c r="C12" s="43">
        <f>+'Finanzierungsplan FE1-Übersicht'!C14+'Finanzierungsplan FE2-Übersicht'!C14+'Finanzierungsplan FE3-Übersicht'!C14</f>
        <v>0</v>
      </c>
      <c r="D12" s="43">
        <f>+'Finanzierungsplan FE1-Übersicht'!D14+'Finanzierungsplan FE2-Übersicht'!D14+'Finanzierungsplan FE3-Übersicht'!D14</f>
        <v>0</v>
      </c>
      <c r="E12" s="43">
        <f>+'Finanzierungsplan FE1-Übersicht'!E14+'Finanzierungsplan FE2-Übersicht'!E14+'Finanzierungsplan FE3-Übersicht'!E14</f>
        <v>0</v>
      </c>
      <c r="F12" s="43">
        <f>+'Finanzierungsplan FE1-Übersicht'!F14+'Finanzierungsplan FE2-Übersicht'!F14+'Finanzierungsplan FE3-Übersicht'!F14</f>
        <v>0</v>
      </c>
      <c r="G12" s="43">
        <f>SUM(C12:F12)</f>
        <v>0</v>
      </c>
    </row>
    <row r="13" spans="1:7" ht="9.9499999999999993" customHeight="1" x14ac:dyDescent="0.25">
      <c r="A13" s="121"/>
      <c r="B13" s="121"/>
      <c r="C13" s="122"/>
      <c r="D13" s="122"/>
      <c r="E13" s="122"/>
      <c r="F13" s="122"/>
      <c r="G13" s="122"/>
    </row>
    <row r="14" spans="1:7" ht="30" customHeight="1" x14ac:dyDescent="0.25">
      <c r="A14" s="108" t="s">
        <v>58</v>
      </c>
      <c r="B14" s="108" t="s">
        <v>56</v>
      </c>
      <c r="C14" s="44">
        <f>+'Finanzierungsplan FE1-Übersicht'!C16+'Finanzierungsplan FE2-Übersicht'!C16+'Finanzierungsplan FE3-Übersicht'!C16</f>
        <v>0</v>
      </c>
      <c r="D14" s="44">
        <f>+'Finanzierungsplan FE1-Übersicht'!D16+'Finanzierungsplan FE2-Übersicht'!D16+'Finanzierungsplan FE3-Übersicht'!D16</f>
        <v>0</v>
      </c>
      <c r="E14" s="44">
        <f>+'Finanzierungsplan FE1-Übersicht'!E16+'Finanzierungsplan FE2-Übersicht'!E16+'Finanzierungsplan FE3-Übersicht'!E16</f>
        <v>0</v>
      </c>
      <c r="F14" s="44">
        <f>+'Finanzierungsplan FE1-Übersicht'!F16+'Finanzierungsplan FE2-Übersicht'!F16+'Finanzierungsplan FE3-Übersicht'!F16</f>
        <v>0</v>
      </c>
      <c r="G14" s="44">
        <f>SUM(C14:F14)</f>
        <v>0</v>
      </c>
    </row>
    <row r="15" spans="1:7" ht="9.9499999999999993" customHeight="1" x14ac:dyDescent="0.25">
      <c r="A15" s="121"/>
      <c r="B15" s="121"/>
      <c r="C15" s="122"/>
      <c r="D15" s="122"/>
      <c r="E15" s="122"/>
      <c r="F15" s="122"/>
      <c r="G15" s="122"/>
    </row>
    <row r="16" spans="1:7" ht="30" customHeight="1" x14ac:dyDescent="0.25">
      <c r="A16" s="108" t="s">
        <v>67</v>
      </c>
      <c r="B16" s="108" t="s">
        <v>65</v>
      </c>
      <c r="C16" s="44">
        <f>+'Finanzierungsplan FE1-Übersicht'!C18+'Finanzierungsplan FE2-Übersicht'!C18+'Finanzierungsplan FE3-Übersicht'!C18</f>
        <v>0</v>
      </c>
      <c r="D16" s="44">
        <f>+'Finanzierungsplan FE1-Übersicht'!D18+'Finanzierungsplan FE2-Übersicht'!D18+'Finanzierungsplan FE3-Übersicht'!D18</f>
        <v>0</v>
      </c>
      <c r="E16" s="44">
        <f>+'Finanzierungsplan FE1-Übersicht'!E18+'Finanzierungsplan FE2-Übersicht'!E18+'Finanzierungsplan FE3-Übersicht'!E18</f>
        <v>0</v>
      </c>
      <c r="F16" s="44">
        <f>+'Finanzierungsplan FE1-Übersicht'!F18+'Finanzierungsplan FE2-Übersicht'!F18+'Finanzierungsplan FE3-Übersicht'!F18</f>
        <v>0</v>
      </c>
      <c r="G16" s="44">
        <f>SUM(C16:F16)</f>
        <v>0</v>
      </c>
    </row>
    <row r="17" spans="1:9" ht="9.9499999999999993" customHeight="1" x14ac:dyDescent="0.25">
      <c r="A17" s="123"/>
      <c r="B17" s="124"/>
      <c r="C17" s="122"/>
      <c r="D17" s="122"/>
      <c r="E17" s="122"/>
      <c r="F17" s="122"/>
      <c r="G17" s="122"/>
    </row>
    <row r="18" spans="1:9" ht="30" customHeight="1" x14ac:dyDescent="0.25">
      <c r="A18" s="113" t="s">
        <v>68</v>
      </c>
      <c r="B18" s="109" t="s">
        <v>47</v>
      </c>
      <c r="C18" s="44">
        <f>+'Finanzierungsplan FE1-Übersicht'!C20+'Finanzierungsplan FE2-Übersicht'!C20+'Finanzierungsplan FE3-Übersicht'!C20</f>
        <v>0</v>
      </c>
      <c r="D18" s="44">
        <f>+'Finanzierungsplan FE1-Übersicht'!D20+'Finanzierungsplan FE2-Übersicht'!D20+'Finanzierungsplan FE3-Übersicht'!D20</f>
        <v>0</v>
      </c>
      <c r="E18" s="44">
        <f>+'Finanzierungsplan FE1-Übersicht'!E20+'Finanzierungsplan FE2-Übersicht'!E20+'Finanzierungsplan FE3-Übersicht'!E20</f>
        <v>0</v>
      </c>
      <c r="F18" s="44">
        <f>+'Finanzierungsplan FE1-Übersicht'!F20+'Finanzierungsplan FE2-Übersicht'!F20+'Finanzierungsplan FE3-Übersicht'!F20</f>
        <v>0</v>
      </c>
      <c r="G18" s="44">
        <f>SUM(C18:F18)</f>
        <v>0</v>
      </c>
    </row>
    <row r="19" spans="1:9" ht="9.9499999999999993" customHeight="1" x14ac:dyDescent="0.25">
      <c r="A19" s="114"/>
      <c r="B19" s="110"/>
      <c r="C19" s="73"/>
      <c r="D19" s="73"/>
      <c r="E19" s="73"/>
      <c r="F19" s="73"/>
      <c r="G19" s="73"/>
      <c r="I19" s="8"/>
    </row>
    <row r="20" spans="1:9" ht="30" customHeight="1" x14ac:dyDescent="0.25">
      <c r="A20" s="111"/>
      <c r="B20" s="111" t="s">
        <v>1</v>
      </c>
      <c r="C20" s="45">
        <f>SUM(C12:C18)</f>
        <v>0</v>
      </c>
      <c r="D20" s="45">
        <f t="shared" ref="D20:F20" si="0">SUM(D12:D18)</f>
        <v>0</v>
      </c>
      <c r="E20" s="45">
        <f t="shared" si="0"/>
        <v>0</v>
      </c>
      <c r="F20" s="45">
        <f t="shared" si="0"/>
        <v>0</v>
      </c>
      <c r="G20" s="45">
        <f>SUM(G12:G18)</f>
        <v>0</v>
      </c>
    </row>
    <row r="21" spans="1:9" ht="9.9499999999999993" customHeight="1" x14ac:dyDescent="0.25">
      <c r="A21" s="123"/>
      <c r="B21" s="124"/>
      <c r="C21" s="122"/>
      <c r="D21" s="122"/>
      <c r="E21" s="122"/>
      <c r="F21" s="122"/>
      <c r="G21" s="122"/>
    </row>
    <row r="22" spans="1:9" ht="30" customHeight="1" x14ac:dyDescent="0.25">
      <c r="A22" s="113" t="s">
        <v>69</v>
      </c>
      <c r="B22" s="115" t="s">
        <v>41</v>
      </c>
      <c r="C22" s="44">
        <f>+'Finanzierungsplan FE1-Übersicht'!C24+'Finanzierungsplan FE2-Übersicht'!C24+'Finanzierungsplan FE3-Übersicht'!C24</f>
        <v>0</v>
      </c>
      <c r="D22" s="44">
        <f>+'Finanzierungsplan FE1-Übersicht'!D24+'Finanzierungsplan FE2-Übersicht'!D24+'Finanzierungsplan FE3-Übersicht'!D24</f>
        <v>0</v>
      </c>
      <c r="E22" s="44">
        <f>+'Finanzierungsplan FE1-Übersicht'!E24+'Finanzierungsplan FE2-Übersicht'!E24+'Finanzierungsplan FE3-Übersicht'!E24</f>
        <v>0</v>
      </c>
      <c r="F22" s="44">
        <f>+'Finanzierungsplan FE1-Übersicht'!F24+'Finanzierungsplan FE2-Übersicht'!F24+'Finanzierungsplan FE3-Übersicht'!F24</f>
        <v>0</v>
      </c>
      <c r="G22" s="44">
        <f>SUM(C22:F22)</f>
        <v>0</v>
      </c>
    </row>
    <row r="23" spans="1:9" ht="9.9499999999999993" customHeight="1" x14ac:dyDescent="0.25">
      <c r="A23" s="123"/>
      <c r="B23" s="124"/>
      <c r="C23" s="122"/>
      <c r="D23" s="122"/>
      <c r="E23" s="122"/>
      <c r="F23" s="122"/>
      <c r="G23" s="122"/>
    </row>
    <row r="24" spans="1:9" ht="30" customHeight="1" x14ac:dyDescent="0.25">
      <c r="A24" s="113" t="s">
        <v>70</v>
      </c>
      <c r="B24" s="113" t="s">
        <v>2</v>
      </c>
      <c r="C24" s="44">
        <f>+'Finanzierungsplan FE1-Übersicht'!C26+'Finanzierungsplan FE2-Übersicht'!C26+'Finanzierungsplan FE3-Übersicht'!C26</f>
        <v>0</v>
      </c>
      <c r="D24" s="44">
        <f>+'Finanzierungsplan FE1-Übersicht'!D26+'Finanzierungsplan FE2-Übersicht'!D26+'Finanzierungsplan FE3-Übersicht'!D26</f>
        <v>0</v>
      </c>
      <c r="E24" s="44">
        <f>+'Finanzierungsplan FE1-Übersicht'!E26+'Finanzierungsplan FE2-Übersicht'!E26+'Finanzierungsplan FE3-Übersicht'!E26</f>
        <v>0</v>
      </c>
      <c r="F24" s="44">
        <f>+'Finanzierungsplan FE1-Übersicht'!F26+'Finanzierungsplan FE2-Übersicht'!F26+'Finanzierungsplan FE3-Übersicht'!F26</f>
        <v>0</v>
      </c>
      <c r="G24" s="44">
        <f>SUM(C24:F24)</f>
        <v>0</v>
      </c>
    </row>
    <row r="25" spans="1:9" ht="9.9499999999999993" customHeight="1" x14ac:dyDescent="0.25">
      <c r="A25" s="123"/>
      <c r="B25" s="124"/>
      <c r="C25" s="122"/>
      <c r="D25" s="122"/>
      <c r="E25" s="122"/>
      <c r="F25" s="122"/>
      <c r="G25" s="122"/>
    </row>
    <row r="26" spans="1:9" ht="30" customHeight="1" x14ac:dyDescent="0.25">
      <c r="A26" s="113" t="s">
        <v>64</v>
      </c>
      <c r="B26" s="116" t="s">
        <v>35</v>
      </c>
      <c r="C26" s="44">
        <f>+'Finanzierungsplan FE1-Übersicht'!C28+'Finanzierungsplan FE2-Übersicht'!C28+'Finanzierungsplan FE3-Übersicht'!C28</f>
        <v>0</v>
      </c>
      <c r="D26" s="44">
        <f>+'Finanzierungsplan FE1-Übersicht'!D28+'Finanzierungsplan FE2-Übersicht'!D28+'Finanzierungsplan FE3-Übersicht'!D28</f>
        <v>0</v>
      </c>
      <c r="E26" s="44">
        <f>+'Finanzierungsplan FE1-Übersicht'!E28+'Finanzierungsplan FE2-Übersicht'!E28+'Finanzierungsplan FE3-Übersicht'!E28</f>
        <v>0</v>
      </c>
      <c r="F26" s="44">
        <f>+'Finanzierungsplan FE1-Übersicht'!F28+'Finanzierungsplan FE2-Übersicht'!F28+'Finanzierungsplan FE3-Übersicht'!F28</f>
        <v>0</v>
      </c>
      <c r="G26" s="44">
        <f>SUM(C26:F26)</f>
        <v>0</v>
      </c>
    </row>
    <row r="27" spans="1:9" ht="9.9499999999999993" customHeight="1" x14ac:dyDescent="0.25">
      <c r="A27" s="123"/>
      <c r="B27" s="124"/>
      <c r="C27" s="122"/>
      <c r="D27" s="122"/>
      <c r="E27" s="122"/>
      <c r="F27" s="122"/>
      <c r="G27" s="122"/>
    </row>
    <row r="28" spans="1:9" ht="30" customHeight="1" x14ac:dyDescent="0.25">
      <c r="A28" s="117" t="s">
        <v>81</v>
      </c>
      <c r="B28" s="116"/>
      <c r="C28" s="118">
        <f>SUM(C20,C22,C24,C26)</f>
        <v>0</v>
      </c>
      <c r="D28" s="118">
        <f t="shared" ref="D28:F28" si="1">SUM(D20,D22,D24,D26)</f>
        <v>0</v>
      </c>
      <c r="E28" s="118">
        <f>SUM(E20,E22,E24,E26)</f>
        <v>0</v>
      </c>
      <c r="F28" s="118">
        <f t="shared" si="1"/>
        <v>0</v>
      </c>
      <c r="G28" s="118">
        <f>SUM(G20,G22,G24,G26)</f>
        <v>0</v>
      </c>
    </row>
    <row r="29" spans="1:9" ht="9.9499999999999993" customHeight="1" x14ac:dyDescent="0.25">
      <c r="A29" s="123"/>
      <c r="B29" s="124"/>
      <c r="C29" s="122"/>
      <c r="D29" s="122"/>
      <c r="E29" s="122"/>
      <c r="F29" s="122"/>
      <c r="G29" s="122"/>
    </row>
    <row r="30" spans="1:9" ht="30" customHeight="1" x14ac:dyDescent="0.25">
      <c r="A30" s="117" t="s">
        <v>82</v>
      </c>
      <c r="B30" s="112" t="str">
        <f>"Koordinierungspauschale ( "&amp;IF(Fördervariante="Cornet","max. 5% der Fördersumme, max 20.000,00 €)",IF(Fördervariante="Leittechnologie","max. 2,5% der Fördersumme, max. 20.000,00 €)","keine Pauschale im Normalverfahren)"))</f>
        <v>Koordinierungspauschale ( keine Pauschale im Normalverfahren)</v>
      </c>
      <c r="C30" s="118">
        <f>Koordinierungspauschale!E9</f>
        <v>0</v>
      </c>
      <c r="D30" s="118">
        <f>Koordinierungspauschale!F9</f>
        <v>0</v>
      </c>
      <c r="E30" s="118">
        <f>Koordinierungspauschale!G9</f>
        <v>0</v>
      </c>
      <c r="F30" s="118">
        <f>Koordinierungspauschale!H9</f>
        <v>0</v>
      </c>
      <c r="G30" s="118">
        <f>Koordinierungspauschale!I9</f>
        <v>0</v>
      </c>
    </row>
    <row r="31" spans="1:9" ht="9.9499999999999993" customHeight="1" x14ac:dyDescent="0.25">
      <c r="A31" s="123"/>
      <c r="B31" s="124"/>
      <c r="C31" s="122"/>
      <c r="D31" s="122"/>
      <c r="E31" s="122"/>
      <c r="F31" s="122"/>
      <c r="G31" s="122"/>
    </row>
    <row r="32" spans="1:9" ht="9.9499999999999993" customHeight="1" x14ac:dyDescent="0.25">
      <c r="A32" s="125"/>
      <c r="B32" s="126"/>
      <c r="C32" s="127"/>
      <c r="D32" s="127"/>
      <c r="E32" s="127"/>
      <c r="F32" s="127"/>
      <c r="G32" s="127"/>
    </row>
    <row r="33" spans="1:7" ht="30" customHeight="1" x14ac:dyDescent="0.25">
      <c r="A33" s="119"/>
      <c r="B33" s="119" t="s">
        <v>3</v>
      </c>
      <c r="C33" s="120">
        <f t="shared" ref="C33:F33" si="2">C28+C30</f>
        <v>0</v>
      </c>
      <c r="D33" s="120">
        <f t="shared" si="2"/>
        <v>0</v>
      </c>
      <c r="E33" s="120">
        <f t="shared" si="2"/>
        <v>0</v>
      </c>
      <c r="F33" s="120">
        <f t="shared" si="2"/>
        <v>0</v>
      </c>
      <c r="G33" s="120">
        <f>G28+G30</f>
        <v>0</v>
      </c>
    </row>
    <row r="34" spans="1:7" ht="30" customHeight="1" x14ac:dyDescent="0.25">
      <c r="A34" s="111"/>
      <c r="B34" s="111" t="s">
        <v>4</v>
      </c>
      <c r="C34" s="45">
        <f>C33</f>
        <v>0</v>
      </c>
      <c r="D34" s="45">
        <f t="shared" ref="D34:G34" si="3">D33</f>
        <v>0</v>
      </c>
      <c r="E34" s="45">
        <f t="shared" si="3"/>
        <v>0</v>
      </c>
      <c r="F34" s="45">
        <f t="shared" si="3"/>
        <v>0</v>
      </c>
      <c r="G34" s="45">
        <f t="shared" si="3"/>
        <v>0</v>
      </c>
    </row>
  </sheetData>
  <sheetProtection algorithmName="SHA-512" hashValue="3hgbHMgURfmm5KOTKk4f9WLn5eKyqHCUELNI3q8AHyTRiQL3AQNSApNmK8fYke4F/GtYClIAcMpE4bwLrFM6Rg==" saltValue="voXe9g66lebskd8xUlUPkA==" spinCount="100000" sheet="1" selectLockedCells="1"/>
  <pageMargins left="0.39370078740157483" right="0.39370078740157483" top="0.94488188976377963" bottom="0.59055118110236227" header="0.19685039370078741" footer="0.19685039370078741"/>
  <pageSetup paperSize="9" scale="97" orientation="portrait" r:id="rId1"/>
  <headerFooter>
    <oddHeader>&amp;L&amp;G</oddHeader>
    <oddFooter>&amp;L&amp;G&amp;RIGF- VORDRUCK DLR-PT Stand: September 2025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29CE3-16B4-4087-9D76-0F4C00DD7D69}">
  <sheetPr>
    <tabColor rgb="FF7030A0"/>
    <pageSetUpPr fitToPage="1"/>
  </sheetPr>
  <dimension ref="A1:K11"/>
  <sheetViews>
    <sheetView showGridLines="0" zoomScaleNormal="100" workbookViewId="0">
      <selection activeCell="E9" sqref="E9"/>
    </sheetView>
  </sheetViews>
  <sheetFormatPr baseColWidth="10" defaultRowHeight="15" x14ac:dyDescent="0.25"/>
  <cols>
    <col min="9" max="9" width="12.28515625" customWidth="1"/>
  </cols>
  <sheetData>
    <row r="1" spans="1:11" x14ac:dyDescent="0.25">
      <c r="A1" s="141"/>
    </row>
    <row r="2" spans="1:11" ht="15.75" x14ac:dyDescent="0.25">
      <c r="A2" s="136" t="s">
        <v>109</v>
      </c>
    </row>
    <row r="3" spans="1:11" x14ac:dyDescent="0.25">
      <c r="A3" s="134" t="s">
        <v>83</v>
      </c>
    </row>
    <row r="4" spans="1:11" x14ac:dyDescent="0.25">
      <c r="A4" s="134" t="str">
        <f>IF('Hinweise und Grunddaten'!H24="Normal","keine Koordinierungspauschale im Normalverfahren!","(max. "&amp;IF('Hinweise und Grunddaten'!H24="Cornet","5%","2,5%")&amp;" der Fördersumme, max. 20.000,00 €)")</f>
        <v>keine Koordinierungspauschale im Normalverfahren!</v>
      </c>
    </row>
    <row r="5" spans="1:11" x14ac:dyDescent="0.25">
      <c r="A5" s="142" t="s">
        <v>84</v>
      </c>
    </row>
    <row r="6" spans="1:11" x14ac:dyDescent="0.25">
      <c r="A6" s="134" t="s">
        <v>85</v>
      </c>
      <c r="H6" s="82" t="s">
        <v>86</v>
      </c>
      <c r="I6" s="83">
        <f>MIN(20000,IF(Fördervariante="Cornet",Gesamtfinanzierungsplan!G28*0.05,IF(Fördervariante="Leittechnologie",Gesamtfinanzierungsplan!G28*0.025,0)))</f>
        <v>0</v>
      </c>
    </row>
    <row r="7" spans="1:11" ht="15.75" thickBot="1" x14ac:dyDescent="0.3">
      <c r="A7" s="134"/>
      <c r="H7" s="82"/>
      <c r="I7" s="83"/>
    </row>
    <row r="8" spans="1:11" ht="15.75" thickBot="1" x14ac:dyDescent="0.3">
      <c r="A8" s="14" t="s">
        <v>13</v>
      </c>
      <c r="B8" s="68" t="s">
        <v>18</v>
      </c>
      <c r="C8" s="69"/>
      <c r="D8" s="69"/>
      <c r="E8" s="16">
        <f>YEAR('Hinweise und Grunddaten'!B19)</f>
        <v>2025</v>
      </c>
      <c r="F8" s="16">
        <f>E8+1</f>
        <v>2026</v>
      </c>
      <c r="G8" s="16">
        <f t="shared" ref="G8:H8" si="0">F8+1</f>
        <v>2027</v>
      </c>
      <c r="H8" s="16">
        <f t="shared" si="0"/>
        <v>2028</v>
      </c>
      <c r="I8" s="48" t="s">
        <v>15</v>
      </c>
    </row>
    <row r="9" spans="1:11" ht="15.75" customHeight="1" thickBot="1" x14ac:dyDescent="0.3">
      <c r="A9" s="17">
        <v>1</v>
      </c>
      <c r="B9" s="84" t="s">
        <v>87</v>
      </c>
      <c r="C9" s="56"/>
      <c r="D9" s="56"/>
      <c r="E9" s="85">
        <v>0</v>
      </c>
      <c r="F9" s="85">
        <v>0</v>
      </c>
      <c r="G9" s="86">
        <v>0</v>
      </c>
      <c r="H9" s="85">
        <v>0</v>
      </c>
      <c r="I9" s="87">
        <f>SUM(E9:H9)</f>
        <v>0</v>
      </c>
      <c r="J9" s="88" t="str">
        <f>IF(SUM(E9:H9)&gt;I6,"Pauschale zu hoch angesetzt","")</f>
        <v/>
      </c>
      <c r="K9" s="6"/>
    </row>
    <row r="10" spans="1:11" x14ac:dyDescent="0.25">
      <c r="J10" s="6"/>
    </row>
    <row r="11" spans="1:11" x14ac:dyDescent="0.25">
      <c r="H11" s="49"/>
    </row>
  </sheetData>
  <sheetProtection algorithmName="SHA-512" hashValue="fpGAQIFcUkhOHvlRyAD+10eQynCSxjybbflXDkHeFQVKs6Pmsz7DFZ0CqEUCd+owJRiEaQCMMhl+l/86LXytPA==" saltValue="tKLCNPfPZRqI//FHVcNnCQ==" spinCount="100000" sheet="1" selectLockedCells="1"/>
  <conditionalFormatting sqref="I9">
    <cfRule type="expression" dxfId="1" priority="2">
      <formula>"&gt;$I$4"</formula>
    </cfRule>
  </conditionalFormatting>
  <conditionalFormatting sqref="J9">
    <cfRule type="containsText" dxfId="0" priority="3" operator="containsText" text="Pauschale zu hoch">
      <formula>NOT(ISERROR(SEARCH("Pauschale zu hoch",J9)))</formula>
    </cfRule>
  </conditionalFormatting>
  <dataValidations count="1">
    <dataValidation errorStyle="warning" allowBlank="1" showErrorMessage="1" error="Achtund die Koordinierungspauschale beträgt maximal 20.000,00 €" sqref="I9:J9" xr:uid="{161CD973-7F23-4B15-9577-3888BE09DF9E}"/>
  </dataValidations>
  <pageMargins left="0.39370078740157483" right="0.39370078740157483" top="0.94488188976377963" bottom="0.59055118110236227" header="0.19685039370078741" footer="0.19685039370078741"/>
  <pageSetup paperSize="9" orientation="landscape" r:id="rId1"/>
  <headerFooter scaleWithDoc="0">
    <oddFooter>&amp;RIGF- VORDRUCK DLR-PT Stand: Juli 2025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791B7307-8A68-4155-B113-2B206A1C1502}">
            <xm:f>NOT(ISERROR(SEARCH("keine Koordinierungspauschale im Normalverfahren!",A4)))</xm:f>
            <xm:f>"keine Koordinierungspauschale im Normalverfahren!"</xm:f>
            <x14:dxf>
              <font>
                <color rgb="FFFF0000"/>
              </font>
            </x14:dxf>
          </x14:cfRule>
          <xm:sqref>A4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1C858-C6AD-401A-8BF1-E05D9F29E4B6}">
  <sheetPr>
    <tabColor rgb="FFFFFF00"/>
    <pageSetUpPr fitToPage="1"/>
  </sheetPr>
  <dimension ref="A1:K73"/>
  <sheetViews>
    <sheetView showGridLines="0" zoomScaleNormal="100" workbookViewId="0">
      <selection activeCell="K6" sqref="K6"/>
    </sheetView>
  </sheetViews>
  <sheetFormatPr baseColWidth="10" defaultRowHeight="15" x14ac:dyDescent="0.25"/>
  <cols>
    <col min="1" max="1" width="11.42578125" style="90"/>
    <col min="2" max="2" width="30.5703125" customWidth="1"/>
    <col min="3" max="3" width="12.42578125" bestFit="1" customWidth="1"/>
    <col min="4" max="4" width="11.5703125" bestFit="1" customWidth="1"/>
    <col min="5" max="5" width="12" bestFit="1" customWidth="1"/>
    <col min="6" max="6" width="11.5703125" bestFit="1" customWidth="1"/>
    <col min="7" max="7" width="12.42578125" bestFit="1" customWidth="1"/>
    <col min="8" max="8" width="2.7109375" customWidth="1"/>
  </cols>
  <sheetData>
    <row r="1" spans="1:9" x14ac:dyDescent="0.25">
      <c r="A1" s="134"/>
    </row>
    <row r="2" spans="1:9" ht="23.25" x14ac:dyDescent="0.35">
      <c r="A2" s="135" t="s">
        <v>6</v>
      </c>
      <c r="B2" s="1"/>
      <c r="C2" s="1"/>
      <c r="D2" s="1"/>
      <c r="E2" s="1"/>
      <c r="F2" s="1"/>
      <c r="G2" s="2"/>
    </row>
    <row r="3" spans="1:9" ht="15.75" x14ac:dyDescent="0.25">
      <c r="A3" s="136"/>
      <c r="B3" s="1"/>
      <c r="C3" s="1"/>
      <c r="D3" s="1"/>
      <c r="E3" s="1"/>
      <c r="F3" s="1"/>
      <c r="G3" s="2"/>
    </row>
    <row r="4" spans="1:9" ht="15.75" x14ac:dyDescent="0.25">
      <c r="A4" s="137" t="s">
        <v>28</v>
      </c>
      <c r="B4" s="1"/>
      <c r="C4" s="1"/>
      <c r="D4" s="1"/>
      <c r="E4" s="1"/>
      <c r="F4" s="1"/>
      <c r="G4" s="2"/>
    </row>
    <row r="5" spans="1:9" ht="16.5" thickBot="1" x14ac:dyDescent="0.3">
      <c r="A5" s="136"/>
      <c r="B5" s="1"/>
      <c r="C5" s="1"/>
      <c r="D5" s="1"/>
      <c r="E5" s="1"/>
      <c r="F5" s="1"/>
      <c r="G5" s="2"/>
    </row>
    <row r="6" spans="1:9" ht="33" customHeight="1" thickBot="1" x14ac:dyDescent="0.3">
      <c r="A6" s="138" t="s">
        <v>7</v>
      </c>
      <c r="B6" s="106" t="str">
        <f>IF(FE_1="","",FE_1)</f>
        <v/>
      </c>
      <c r="C6" s="104"/>
      <c r="D6" s="105"/>
      <c r="E6" s="1"/>
      <c r="F6" s="1"/>
      <c r="G6" s="2"/>
    </row>
    <row r="7" spans="1:9" ht="16.5" thickBot="1" x14ac:dyDescent="0.3">
      <c r="A7" s="136"/>
      <c r="B7" s="1"/>
      <c r="C7" s="1"/>
      <c r="D7" s="1"/>
      <c r="E7" s="1"/>
      <c r="F7" s="1"/>
      <c r="G7" s="2"/>
    </row>
    <row r="8" spans="1:9" ht="16.5" thickBot="1" x14ac:dyDescent="0.3">
      <c r="A8" s="139" t="s">
        <v>37</v>
      </c>
      <c r="C8" s="64">
        <f>+'Hinweise und Grunddaten'!B19</f>
        <v>45658</v>
      </c>
      <c r="D8" s="65"/>
      <c r="E8" s="1"/>
      <c r="F8" s="1"/>
      <c r="G8" s="2"/>
      <c r="I8" s="36"/>
    </row>
    <row r="9" spans="1:9" ht="16.5" thickBot="1" x14ac:dyDescent="0.3">
      <c r="A9" s="136"/>
      <c r="B9" s="1"/>
      <c r="C9" s="32"/>
      <c r="D9" s="32"/>
      <c r="E9" s="1"/>
      <c r="F9" s="1"/>
      <c r="G9" s="2"/>
    </row>
    <row r="10" spans="1:9" ht="16.5" thickBot="1" x14ac:dyDescent="0.3">
      <c r="A10" s="139" t="s">
        <v>38</v>
      </c>
      <c r="B10" s="1"/>
      <c r="C10" s="64">
        <f>+'Hinweise und Grunddaten'!E19</f>
        <v>46752</v>
      </c>
      <c r="D10" s="65"/>
      <c r="E10" s="1"/>
      <c r="F10" s="1"/>
      <c r="G10" s="2"/>
    </row>
    <row r="11" spans="1:9" ht="15.75" x14ac:dyDescent="0.25">
      <c r="A11" s="139"/>
      <c r="B11" s="1"/>
      <c r="C11" s="128"/>
      <c r="D11" s="128"/>
      <c r="E11" s="1"/>
      <c r="F11" s="1"/>
      <c r="G11" s="2"/>
    </row>
    <row r="12" spans="1:9" x14ac:dyDescent="0.25">
      <c r="A12" s="134"/>
      <c r="B12" s="3"/>
      <c r="E12" s="4"/>
      <c r="G12" s="33"/>
      <c r="H12" s="33"/>
    </row>
    <row r="13" spans="1:9" x14ac:dyDescent="0.25">
      <c r="A13" s="140"/>
      <c r="B13" s="4"/>
      <c r="C13" s="5">
        <f>YEAR(C8)</f>
        <v>2025</v>
      </c>
      <c r="D13" s="5">
        <f>C13+1</f>
        <v>2026</v>
      </c>
      <c r="E13" s="5">
        <f t="shared" ref="E13:F13" si="0">D13+1</f>
        <v>2027</v>
      </c>
      <c r="F13" s="5">
        <f t="shared" si="0"/>
        <v>2028</v>
      </c>
      <c r="G13" s="5" t="s">
        <v>0</v>
      </c>
    </row>
    <row r="14" spans="1:9" ht="30" customHeight="1" x14ac:dyDescent="0.25">
      <c r="A14" s="107" t="s">
        <v>57</v>
      </c>
      <c r="B14" s="107" t="s">
        <v>63</v>
      </c>
      <c r="C14" s="51">
        <f>+'Finanzierungsplan FE1-Eingabe'!H13</f>
        <v>0</v>
      </c>
      <c r="D14" s="51">
        <f>+'Finanzierungsplan FE1-Eingabe'!J13</f>
        <v>0</v>
      </c>
      <c r="E14" s="51">
        <f>+'Finanzierungsplan FE1-Eingabe'!L13</f>
        <v>0</v>
      </c>
      <c r="F14" s="51">
        <f>+'Finanzierungsplan FE1-Eingabe'!N13</f>
        <v>0</v>
      </c>
      <c r="G14" s="51">
        <f>SUM(C14:F14)</f>
        <v>0</v>
      </c>
    </row>
    <row r="15" spans="1:9" ht="9.9499999999999993" customHeight="1" x14ac:dyDescent="0.25">
      <c r="A15" s="121"/>
      <c r="B15" s="121"/>
      <c r="C15" s="131"/>
      <c r="D15" s="131"/>
      <c r="E15" s="131"/>
      <c r="F15" s="131"/>
      <c r="G15" s="131"/>
    </row>
    <row r="16" spans="1:9" ht="30" customHeight="1" x14ac:dyDescent="0.25">
      <c r="A16" s="108" t="s">
        <v>58</v>
      </c>
      <c r="B16" s="108" t="s">
        <v>56</v>
      </c>
      <c r="C16" s="52">
        <f>+'Finanzierungsplan FE1-Eingabe'!H25</f>
        <v>0</v>
      </c>
      <c r="D16" s="52">
        <f>+'Finanzierungsplan FE1-Eingabe'!J25</f>
        <v>0</v>
      </c>
      <c r="E16" s="52">
        <f>+'Finanzierungsplan FE1-Eingabe'!L25</f>
        <v>0</v>
      </c>
      <c r="F16" s="52">
        <f>+'Finanzierungsplan FE1-Eingabe'!N25</f>
        <v>0</v>
      </c>
      <c r="G16" s="52">
        <f>SUM(C16:F16)</f>
        <v>0</v>
      </c>
    </row>
    <row r="17" spans="1:11" ht="9.9499999999999993" customHeight="1" x14ac:dyDescent="0.25">
      <c r="A17" s="121"/>
      <c r="B17" s="121"/>
      <c r="C17" s="131"/>
      <c r="D17" s="131"/>
      <c r="E17" s="131"/>
      <c r="F17" s="131"/>
      <c r="G17" s="131"/>
    </row>
    <row r="18" spans="1:11" ht="30" customHeight="1" x14ac:dyDescent="0.25">
      <c r="A18" s="108" t="s">
        <v>59</v>
      </c>
      <c r="B18" s="108" t="s">
        <v>65</v>
      </c>
      <c r="C18" s="52">
        <f>+'Finanzierungsplan FE1-Eingabe'!H37</f>
        <v>0</v>
      </c>
      <c r="D18" s="52">
        <f>+'Finanzierungsplan FE1-Eingabe'!J37</f>
        <v>0</v>
      </c>
      <c r="E18" s="52">
        <f>+'Finanzierungsplan FE1-Eingabe'!L37</f>
        <v>0</v>
      </c>
      <c r="F18" s="52">
        <f>+'Finanzierungsplan FE1-Eingabe'!N37</f>
        <v>0</v>
      </c>
      <c r="G18" s="52">
        <f>SUM(C18:F18)</f>
        <v>0</v>
      </c>
    </row>
    <row r="19" spans="1:11" ht="9.9499999999999993" customHeight="1" x14ac:dyDescent="0.25">
      <c r="A19" s="123"/>
      <c r="B19" s="124"/>
      <c r="C19" s="131"/>
      <c r="D19" s="131"/>
      <c r="E19" s="131"/>
      <c r="F19" s="131"/>
      <c r="G19" s="131"/>
    </row>
    <row r="20" spans="1:11" ht="30" customHeight="1" x14ac:dyDescent="0.25">
      <c r="A20" s="113" t="s">
        <v>60</v>
      </c>
      <c r="B20" s="133" t="s">
        <v>48</v>
      </c>
      <c r="C20" s="52">
        <f>+'Finanzierungsplan FE1-Eingabe'!E43</f>
        <v>0</v>
      </c>
      <c r="D20" s="52">
        <f>+'Finanzierungsplan FE1-Eingabe'!F43</f>
        <v>0</v>
      </c>
      <c r="E20" s="52">
        <f>+'Finanzierungsplan FE1-Eingabe'!G43</f>
        <v>0</v>
      </c>
      <c r="F20" s="52">
        <f>+'Finanzierungsplan FE1-Eingabe'!H43</f>
        <v>0</v>
      </c>
      <c r="G20" s="52">
        <f>SUM(C20:F20)</f>
        <v>0</v>
      </c>
    </row>
    <row r="21" spans="1:11" ht="9.9499999999999993" customHeight="1" x14ac:dyDescent="0.25">
      <c r="A21" s="123"/>
      <c r="B21" s="124"/>
      <c r="C21" s="131"/>
      <c r="D21" s="131"/>
      <c r="E21" s="131"/>
      <c r="F21" s="131"/>
      <c r="G21" s="131"/>
      <c r="K21" s="36"/>
    </row>
    <row r="22" spans="1:11" ht="30" customHeight="1" x14ac:dyDescent="0.25">
      <c r="A22" s="119"/>
      <c r="B22" s="119" t="s">
        <v>1</v>
      </c>
      <c r="C22" s="129">
        <f>SUM(C14:C20)</f>
        <v>0</v>
      </c>
      <c r="D22" s="129">
        <f t="shared" ref="D22:G22" si="1">SUM(D14:D20)</f>
        <v>0</v>
      </c>
      <c r="E22" s="129">
        <f t="shared" si="1"/>
        <v>0</v>
      </c>
      <c r="F22" s="129">
        <f t="shared" si="1"/>
        <v>0</v>
      </c>
      <c r="G22" s="129">
        <f t="shared" si="1"/>
        <v>0</v>
      </c>
    </row>
    <row r="23" spans="1:11" ht="9.9499999999999993" customHeight="1" x14ac:dyDescent="0.25">
      <c r="A23" s="123"/>
      <c r="B23" s="124"/>
      <c r="C23" s="131"/>
      <c r="D23" s="131"/>
      <c r="E23" s="131"/>
      <c r="F23" s="131"/>
      <c r="G23" s="131"/>
    </row>
    <row r="24" spans="1:11" ht="30" customHeight="1" x14ac:dyDescent="0.25">
      <c r="A24" s="113" t="s">
        <v>61</v>
      </c>
      <c r="B24" s="115" t="s">
        <v>41</v>
      </c>
      <c r="C24" s="52">
        <f>+'Finanzierungsplan FE1-Eingabe'!F53</f>
        <v>0</v>
      </c>
      <c r="D24" s="52">
        <f>+'Finanzierungsplan FE1-Eingabe'!G53</f>
        <v>0</v>
      </c>
      <c r="E24" s="52">
        <f>+'Finanzierungsplan FE1-Eingabe'!H53</f>
        <v>0</v>
      </c>
      <c r="F24" s="52">
        <f>+'Finanzierungsplan FE1-Eingabe'!I53</f>
        <v>0</v>
      </c>
      <c r="G24" s="52">
        <f>SUM(C24:F24)</f>
        <v>0</v>
      </c>
    </row>
    <row r="25" spans="1:11" ht="9.9499999999999993" customHeight="1" x14ac:dyDescent="0.25">
      <c r="A25" s="123"/>
      <c r="B25" s="124"/>
      <c r="C25" s="131"/>
      <c r="D25" s="131"/>
      <c r="E25" s="131"/>
      <c r="F25" s="131"/>
      <c r="G25" s="131"/>
    </row>
    <row r="26" spans="1:11" ht="30" customHeight="1" x14ac:dyDescent="0.25">
      <c r="A26" s="113" t="s">
        <v>62</v>
      </c>
      <c r="B26" s="113" t="s">
        <v>2</v>
      </c>
      <c r="C26" s="52">
        <f>+'Finanzierungsplan FE1-Eingabe'!F65</f>
        <v>0</v>
      </c>
      <c r="D26" s="52">
        <f>+'Finanzierungsplan FE1-Eingabe'!G65</f>
        <v>0</v>
      </c>
      <c r="E26" s="52">
        <f>+'Finanzierungsplan FE1-Eingabe'!H65</f>
        <v>0</v>
      </c>
      <c r="F26" s="52">
        <f>+'Finanzierungsplan FE1-Eingabe'!I65</f>
        <v>0</v>
      </c>
      <c r="G26" s="52">
        <f>SUM(C26:F26)</f>
        <v>0</v>
      </c>
    </row>
    <row r="27" spans="1:11" ht="9.9499999999999993" customHeight="1" x14ac:dyDescent="0.25">
      <c r="A27" s="123"/>
      <c r="B27" s="124"/>
      <c r="C27" s="131"/>
      <c r="D27" s="131"/>
      <c r="E27" s="131"/>
      <c r="F27" s="131"/>
      <c r="G27" s="131"/>
    </row>
    <row r="28" spans="1:11" ht="30" customHeight="1" x14ac:dyDescent="0.25">
      <c r="A28" s="113" t="s">
        <v>64</v>
      </c>
      <c r="B28" s="116" t="s">
        <v>35</v>
      </c>
      <c r="C28" s="130">
        <f>+'Finanzierungsplan FE1-Eingabe'!E73</f>
        <v>0</v>
      </c>
      <c r="D28" s="130">
        <f>+'Finanzierungsplan FE1-Eingabe'!F73</f>
        <v>0</v>
      </c>
      <c r="E28" s="130">
        <f>+'Finanzierungsplan FE1-Eingabe'!G73</f>
        <v>0</v>
      </c>
      <c r="F28" s="130">
        <f>+'Finanzierungsplan FE1-Eingabe'!H73</f>
        <v>0</v>
      </c>
      <c r="G28" s="130">
        <f>SUM(C28:F28)</f>
        <v>0</v>
      </c>
    </row>
    <row r="29" spans="1:11" ht="9.9499999999999993" customHeight="1" x14ac:dyDescent="0.25">
      <c r="A29" s="123"/>
      <c r="B29" s="124"/>
      <c r="C29" s="131"/>
      <c r="D29" s="131"/>
      <c r="E29" s="131"/>
      <c r="F29" s="131"/>
      <c r="G29" s="131"/>
    </row>
    <row r="30" spans="1:11" ht="30" customHeight="1" x14ac:dyDescent="0.25">
      <c r="A30" s="119"/>
      <c r="B30" s="119" t="s">
        <v>3</v>
      </c>
      <c r="C30" s="129">
        <f>$C$24+$C$22+$C$26+$C$28</f>
        <v>0</v>
      </c>
      <c r="D30" s="129">
        <f>$D$24+$D$22+$D$26+$D$28</f>
        <v>0</v>
      </c>
      <c r="E30" s="129">
        <f>$E$24+$E$22+$E$26+$E$28+IF($H$32&gt;=0.005,0.01,IF($H$32&lt;=-0.005,-0.01,0))</f>
        <v>0</v>
      </c>
      <c r="F30" s="129">
        <f>$F$24+$F$22+$F$26+$F$28</f>
        <v>0</v>
      </c>
      <c r="G30" s="129">
        <f t="shared" ref="G30" si="2">G24+G22+G26+G28</f>
        <v>0</v>
      </c>
      <c r="H30" s="53"/>
    </row>
    <row r="31" spans="1:11" x14ac:dyDescent="0.25">
      <c r="C31" s="49"/>
      <c r="D31" s="49"/>
      <c r="E31" s="49"/>
      <c r="F31" s="49"/>
      <c r="G31" s="49"/>
      <c r="H31" s="49"/>
    </row>
    <row r="32" spans="1:11" x14ac:dyDescent="0.25">
      <c r="C32" s="49"/>
      <c r="D32" s="49"/>
      <c r="E32" s="49"/>
      <c r="F32" s="49"/>
      <c r="G32" s="49"/>
      <c r="H32" s="49"/>
    </row>
    <row r="33" spans="1:5" x14ac:dyDescent="0.25">
      <c r="A33" s="132"/>
    </row>
    <row r="35" spans="1:5" x14ac:dyDescent="0.25">
      <c r="E35" s="54"/>
    </row>
    <row r="53" ht="15.75" customHeight="1" x14ac:dyDescent="0.25"/>
    <row r="54" ht="15" customHeight="1" x14ac:dyDescent="0.25"/>
    <row r="72" ht="15.75" customHeight="1" x14ac:dyDescent="0.25"/>
    <row r="73" ht="15" customHeight="1" x14ac:dyDescent="0.25"/>
  </sheetData>
  <sheetProtection algorithmName="SHA-512" hashValue="4XhYisXYg0xTzbsPs23CkrWnzALUUSc+nTKNKU2GWeLd4aIEOLV8E1xRpxJutsAFUyzwEmf/eMgzXjBS8btBtw==" saltValue="ucQYKzz/5B7CYaB9pbRCEw==" spinCount="100000" sheet="1" selectLockedCells="1"/>
  <pageMargins left="0.39370078740157483" right="0.39370078740157483" top="0.94488188976377963" bottom="0.59055118110236227" header="0.19685039370078741" footer="0.19685039370078741"/>
  <pageSetup paperSize="9" scale="93" orientation="portrait" r:id="rId1"/>
  <headerFooter>
    <oddHeader>&amp;L&amp;G</oddHeader>
    <oddFooter>&amp;L&amp;G&amp;RIGF- VORDRUCK DLR-PT Stand: Juli 2025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CCF50-79F3-4D41-B917-FECEB7B4787F}">
  <sheetPr>
    <tabColor rgb="FFFFFF00"/>
  </sheetPr>
  <dimension ref="A1:S76"/>
  <sheetViews>
    <sheetView showGridLines="0" topLeftCell="A46" zoomScale="115" zoomScaleNormal="115" zoomScalePageLayoutView="40" workbookViewId="0">
      <selection activeCell="E19" sqref="E19"/>
    </sheetView>
  </sheetViews>
  <sheetFormatPr baseColWidth="10" defaultRowHeight="15" x14ac:dyDescent="0.25"/>
  <cols>
    <col min="1" max="1" width="3.5703125" customWidth="1"/>
    <col min="2" max="2" width="22.42578125" bestFit="1" customWidth="1"/>
    <col min="3" max="3" width="12.28515625" customWidth="1"/>
    <col min="5" max="5" width="11.7109375" bestFit="1" customWidth="1"/>
    <col min="6" max="6" width="11.85546875" customWidth="1"/>
    <col min="7" max="14" width="11.7109375" customWidth="1"/>
    <col min="15" max="15" width="11.7109375" style="3" customWidth="1"/>
    <col min="16" max="17" width="2.7109375" customWidth="1"/>
    <col min="19" max="19" width="12" bestFit="1" customWidth="1"/>
  </cols>
  <sheetData>
    <row r="1" spans="1:18" ht="18.75" x14ac:dyDescent="0.3">
      <c r="A1" s="80" t="s">
        <v>12</v>
      </c>
    </row>
    <row r="3" spans="1:18" ht="15.75" thickBot="1" x14ac:dyDescent="0.3">
      <c r="A3" s="8" t="s">
        <v>71</v>
      </c>
    </row>
    <row r="4" spans="1:18" s="3" customFormat="1" ht="12" thickBot="1" x14ac:dyDescent="0.25">
      <c r="G4" s="66">
        <f>YEAR('Hinweise und Grunddaten'!$B$19)</f>
        <v>2025</v>
      </c>
      <c r="H4" s="67"/>
      <c r="I4" s="66">
        <f>G4+1</f>
        <v>2026</v>
      </c>
      <c r="J4" s="67"/>
      <c r="K4" s="66">
        <f t="shared" ref="K4" si="0">I4+1</f>
        <v>2027</v>
      </c>
      <c r="L4" s="67"/>
      <c r="M4" s="66">
        <f t="shared" ref="M4" si="1">K4+1</f>
        <v>2028</v>
      </c>
      <c r="N4" s="67"/>
    </row>
    <row r="5" spans="1:18" s="3" customFormat="1" ht="39.950000000000003" customHeight="1" x14ac:dyDescent="0.2">
      <c r="A5" s="143" t="s">
        <v>100</v>
      </c>
      <c r="B5" s="12" t="s">
        <v>14</v>
      </c>
      <c r="C5" s="165" t="s">
        <v>42</v>
      </c>
      <c r="D5" s="12" t="s">
        <v>34</v>
      </c>
      <c r="E5" s="39" t="s">
        <v>40</v>
      </c>
      <c r="F5" s="12" t="s">
        <v>88</v>
      </c>
      <c r="G5" s="40" t="s">
        <v>103</v>
      </c>
      <c r="H5" s="42" t="s">
        <v>17</v>
      </c>
      <c r="I5" s="40" t="s">
        <v>103</v>
      </c>
      <c r="J5" s="41" t="s">
        <v>17</v>
      </c>
      <c r="K5" s="40" t="s">
        <v>103</v>
      </c>
      <c r="L5" s="42" t="s">
        <v>17</v>
      </c>
      <c r="M5" s="40" t="s">
        <v>103</v>
      </c>
      <c r="N5" s="41" t="s">
        <v>17</v>
      </c>
      <c r="O5" s="13" t="s">
        <v>15</v>
      </c>
    </row>
    <row r="6" spans="1:18" s="232" customFormat="1" ht="30" customHeight="1" x14ac:dyDescent="0.25">
      <c r="A6" s="144">
        <v>1</v>
      </c>
      <c r="B6" s="145"/>
      <c r="C6" s="146"/>
      <c r="D6" s="145"/>
      <c r="E6" s="147"/>
      <c r="F6" s="148"/>
      <c r="G6" s="149"/>
      <c r="H6" s="150">
        <f>E6*G6</f>
        <v>0</v>
      </c>
      <c r="I6" s="149"/>
      <c r="J6" s="151">
        <f>E6*I6</f>
        <v>0</v>
      </c>
      <c r="K6" s="152"/>
      <c r="L6" s="150">
        <f>K6*E6</f>
        <v>0</v>
      </c>
      <c r="M6" s="149"/>
      <c r="N6" s="151">
        <f>M6*E6</f>
        <v>0</v>
      </c>
      <c r="O6" s="228">
        <f>H6+J6+L6+N6</f>
        <v>0</v>
      </c>
      <c r="Q6" s="237" t="s">
        <v>49</v>
      </c>
      <c r="R6" s="238"/>
    </row>
    <row r="7" spans="1:18" s="232" customFormat="1" ht="30" customHeight="1" x14ac:dyDescent="0.25">
      <c r="A7" s="144">
        <v>2</v>
      </c>
      <c r="B7" s="145"/>
      <c r="C7" s="146"/>
      <c r="D7" s="145"/>
      <c r="E7" s="147"/>
      <c r="F7" s="148"/>
      <c r="G7" s="149"/>
      <c r="H7" s="150">
        <f t="shared" ref="H7:H12" si="2">E7*G7</f>
        <v>0</v>
      </c>
      <c r="I7" s="149"/>
      <c r="J7" s="151">
        <f t="shared" ref="J7:J12" si="3">E7*I7</f>
        <v>0</v>
      </c>
      <c r="K7" s="152"/>
      <c r="L7" s="150">
        <f t="shared" ref="L7:L12" si="4">K7*E7</f>
        <v>0</v>
      </c>
      <c r="M7" s="149"/>
      <c r="N7" s="151">
        <f t="shared" ref="N7:N12" si="5">M7*E7</f>
        <v>0</v>
      </c>
      <c r="O7" s="228">
        <f>H7+J7+L7+N7</f>
        <v>0</v>
      </c>
      <c r="Q7" s="237" t="s">
        <v>50</v>
      </c>
      <c r="R7" s="238"/>
    </row>
    <row r="8" spans="1:18" s="232" customFormat="1" ht="30" customHeight="1" x14ac:dyDescent="0.25">
      <c r="A8" s="144">
        <v>3</v>
      </c>
      <c r="B8" s="145"/>
      <c r="C8" s="146"/>
      <c r="D8" s="145"/>
      <c r="E8" s="147"/>
      <c r="F8" s="148"/>
      <c r="G8" s="149"/>
      <c r="H8" s="150">
        <f t="shared" si="2"/>
        <v>0</v>
      </c>
      <c r="I8" s="149"/>
      <c r="J8" s="151">
        <f t="shared" si="3"/>
        <v>0</v>
      </c>
      <c r="K8" s="152"/>
      <c r="L8" s="150">
        <f t="shared" si="4"/>
        <v>0</v>
      </c>
      <c r="M8" s="149"/>
      <c r="N8" s="151">
        <f t="shared" si="5"/>
        <v>0</v>
      </c>
      <c r="O8" s="228">
        <f t="shared" ref="O8:O10" si="6">H8+J8+L8+N8</f>
        <v>0</v>
      </c>
      <c r="Q8" s="237"/>
      <c r="R8" s="238"/>
    </row>
    <row r="9" spans="1:18" s="232" customFormat="1" ht="30" customHeight="1" x14ac:dyDescent="0.25">
      <c r="A9" s="144">
        <v>4</v>
      </c>
      <c r="B9" s="145"/>
      <c r="C9" s="146"/>
      <c r="D9" s="145"/>
      <c r="E9" s="147"/>
      <c r="F9" s="148"/>
      <c r="G9" s="149"/>
      <c r="H9" s="150">
        <f t="shared" si="2"/>
        <v>0</v>
      </c>
      <c r="I9" s="149"/>
      <c r="J9" s="151">
        <f t="shared" si="3"/>
        <v>0</v>
      </c>
      <c r="K9" s="152"/>
      <c r="L9" s="150">
        <f t="shared" si="4"/>
        <v>0</v>
      </c>
      <c r="M9" s="149"/>
      <c r="N9" s="151">
        <f t="shared" si="5"/>
        <v>0</v>
      </c>
      <c r="O9" s="228">
        <f t="shared" si="6"/>
        <v>0</v>
      </c>
      <c r="Q9" s="237"/>
      <c r="R9" s="238"/>
    </row>
    <row r="10" spans="1:18" s="232" customFormat="1" ht="30" customHeight="1" x14ac:dyDescent="0.25">
      <c r="A10" s="144">
        <v>5</v>
      </c>
      <c r="B10" s="145"/>
      <c r="C10" s="146"/>
      <c r="D10" s="145"/>
      <c r="E10" s="147"/>
      <c r="F10" s="148"/>
      <c r="G10" s="149"/>
      <c r="H10" s="150">
        <f t="shared" si="2"/>
        <v>0</v>
      </c>
      <c r="I10" s="149"/>
      <c r="J10" s="151">
        <f t="shared" si="3"/>
        <v>0</v>
      </c>
      <c r="K10" s="152"/>
      <c r="L10" s="150">
        <f t="shared" si="4"/>
        <v>0</v>
      </c>
      <c r="M10" s="149"/>
      <c r="N10" s="151">
        <f t="shared" si="5"/>
        <v>0</v>
      </c>
      <c r="O10" s="228">
        <f t="shared" si="6"/>
        <v>0</v>
      </c>
      <c r="Q10" s="237"/>
      <c r="R10" s="238"/>
    </row>
    <row r="11" spans="1:18" s="232" customFormat="1" ht="30" customHeight="1" x14ac:dyDescent="0.25">
      <c r="A11" s="144">
        <v>6</v>
      </c>
      <c r="B11" s="145"/>
      <c r="C11" s="146"/>
      <c r="D11" s="145"/>
      <c r="E11" s="147"/>
      <c r="F11" s="148"/>
      <c r="G11" s="149"/>
      <c r="H11" s="150">
        <f t="shared" si="2"/>
        <v>0</v>
      </c>
      <c r="I11" s="149"/>
      <c r="J11" s="151">
        <f t="shared" si="3"/>
        <v>0</v>
      </c>
      <c r="K11" s="152"/>
      <c r="L11" s="150">
        <f t="shared" si="4"/>
        <v>0</v>
      </c>
      <c r="M11" s="149"/>
      <c r="N11" s="151">
        <f t="shared" si="5"/>
        <v>0</v>
      </c>
      <c r="O11" s="228">
        <f>H11+J11+L11+N11</f>
        <v>0</v>
      </c>
      <c r="Q11" s="238"/>
      <c r="R11" s="238"/>
    </row>
    <row r="12" spans="1:18" s="232" customFormat="1" ht="30" customHeight="1" thickBot="1" x14ac:dyDescent="0.3">
      <c r="A12" s="144">
        <v>7</v>
      </c>
      <c r="B12" s="153"/>
      <c r="C12" s="154"/>
      <c r="D12" s="153"/>
      <c r="E12" s="155"/>
      <c r="F12" s="156"/>
      <c r="G12" s="157"/>
      <c r="H12" s="150">
        <f t="shared" si="2"/>
        <v>0</v>
      </c>
      <c r="I12" s="157"/>
      <c r="J12" s="151">
        <f t="shared" si="3"/>
        <v>0</v>
      </c>
      <c r="K12" s="158"/>
      <c r="L12" s="150">
        <f t="shared" si="4"/>
        <v>0</v>
      </c>
      <c r="M12" s="157"/>
      <c r="N12" s="151">
        <f t="shared" si="5"/>
        <v>0</v>
      </c>
      <c r="O12" s="228">
        <f>H12+J12+L12+N12</f>
        <v>0</v>
      </c>
    </row>
    <row r="13" spans="1:18" s="232" customFormat="1" ht="30" customHeight="1" thickBot="1" x14ac:dyDescent="0.3">
      <c r="A13" s="159"/>
      <c r="B13" s="160"/>
      <c r="C13" s="160"/>
      <c r="D13" s="160"/>
      <c r="E13" s="160"/>
      <c r="F13" s="160" t="s">
        <v>16</v>
      </c>
      <c r="G13" s="161"/>
      <c r="H13" s="162">
        <f>SUM(H6:H12)</f>
        <v>0</v>
      </c>
      <c r="I13" s="161"/>
      <c r="J13" s="163">
        <f>SUM(J6:J12)</f>
        <v>0</v>
      </c>
      <c r="K13" s="164"/>
      <c r="L13" s="162">
        <f>SUM(L6:L12)</f>
        <v>0</v>
      </c>
      <c r="M13" s="161"/>
      <c r="N13" s="163">
        <f>SUM(N6:N12)</f>
        <v>0</v>
      </c>
      <c r="O13" s="233">
        <f>SUM(O6:O12)</f>
        <v>0</v>
      </c>
    </row>
    <row r="15" spans="1:18" ht="15.75" thickBot="1" x14ac:dyDescent="0.3">
      <c r="A15" s="8" t="s">
        <v>72</v>
      </c>
    </row>
    <row r="16" spans="1:18" s="3" customFormat="1" ht="12" thickBot="1" x14ac:dyDescent="0.25">
      <c r="G16" s="66">
        <f>YEAR('Hinweise und Grunddaten'!$B$19)</f>
        <v>2025</v>
      </c>
      <c r="H16" s="67"/>
      <c r="I16" s="66">
        <f>G16+1</f>
        <v>2026</v>
      </c>
      <c r="J16" s="67"/>
      <c r="K16" s="66">
        <f t="shared" ref="K16" si="7">I16+1</f>
        <v>2027</v>
      </c>
      <c r="L16" s="67"/>
      <c r="M16" s="66">
        <f t="shared" ref="M16" si="8">K16+1</f>
        <v>2028</v>
      </c>
      <c r="N16" s="67"/>
      <c r="O16" s="2"/>
    </row>
    <row r="17" spans="1:17" s="3" customFormat="1" ht="39.950000000000003" customHeight="1" x14ac:dyDescent="0.2">
      <c r="A17" s="143" t="s">
        <v>101</v>
      </c>
      <c r="B17" s="12" t="s">
        <v>14</v>
      </c>
      <c r="C17" s="165" t="s">
        <v>42</v>
      </c>
      <c r="D17" s="12" t="s">
        <v>34</v>
      </c>
      <c r="E17" s="39" t="s">
        <v>40</v>
      </c>
      <c r="F17" s="12" t="s">
        <v>88</v>
      </c>
      <c r="G17" s="40" t="s">
        <v>103</v>
      </c>
      <c r="H17" s="41" t="s">
        <v>17</v>
      </c>
      <c r="I17" s="40" t="s">
        <v>103</v>
      </c>
      <c r="J17" s="41" t="s">
        <v>17</v>
      </c>
      <c r="K17" s="40" t="s">
        <v>103</v>
      </c>
      <c r="L17" s="41" t="s">
        <v>17</v>
      </c>
      <c r="M17" s="40" t="s">
        <v>103</v>
      </c>
      <c r="N17" s="41" t="s">
        <v>17</v>
      </c>
      <c r="O17" s="13" t="s">
        <v>15</v>
      </c>
    </row>
    <row r="18" spans="1:17" s="239" customFormat="1" ht="30" customHeight="1" x14ac:dyDescent="0.25">
      <c r="A18" s="144">
        <v>1</v>
      </c>
      <c r="B18" s="166"/>
      <c r="C18" s="167"/>
      <c r="D18" s="166"/>
      <c r="E18" s="168"/>
      <c r="F18" s="169"/>
      <c r="G18" s="170"/>
      <c r="H18" s="171">
        <f>E18*G18</f>
        <v>0</v>
      </c>
      <c r="I18" s="172"/>
      <c r="J18" s="171">
        <f>E18*I18</f>
        <v>0</v>
      </c>
      <c r="K18" s="172"/>
      <c r="L18" s="171">
        <f>K18*E18</f>
        <v>0</v>
      </c>
      <c r="M18" s="170"/>
      <c r="N18" s="171">
        <f>M18*E18</f>
        <v>0</v>
      </c>
      <c r="O18" s="229">
        <f>H18+J18+L18+N18</f>
        <v>0</v>
      </c>
      <c r="Q18" s="240" t="s">
        <v>51</v>
      </c>
    </row>
    <row r="19" spans="1:17" s="239" customFormat="1" ht="30" customHeight="1" x14ac:dyDescent="0.25">
      <c r="A19" s="144">
        <v>2</v>
      </c>
      <c r="B19" s="166"/>
      <c r="C19" s="167"/>
      <c r="D19" s="166"/>
      <c r="E19" s="168"/>
      <c r="F19" s="169"/>
      <c r="G19" s="170"/>
      <c r="H19" s="171">
        <f t="shared" ref="H19:H24" si="9">E19*G19</f>
        <v>0</v>
      </c>
      <c r="I19" s="172"/>
      <c r="J19" s="171">
        <f t="shared" ref="J19:J24" si="10">E19*I19</f>
        <v>0</v>
      </c>
      <c r="K19" s="172"/>
      <c r="L19" s="171">
        <f t="shared" ref="L19:L24" si="11">K19*E19</f>
        <v>0</v>
      </c>
      <c r="M19" s="170"/>
      <c r="N19" s="171">
        <f t="shared" ref="N19:N24" si="12">M19*E19</f>
        <v>0</v>
      </c>
      <c r="O19" s="229">
        <f>H19+J19+L19+N19</f>
        <v>0</v>
      </c>
      <c r="Q19" s="240" t="s">
        <v>52</v>
      </c>
    </row>
    <row r="20" spans="1:17" s="239" customFormat="1" ht="30" customHeight="1" x14ac:dyDescent="0.25">
      <c r="A20" s="144">
        <v>3</v>
      </c>
      <c r="B20" s="166"/>
      <c r="C20" s="167"/>
      <c r="D20" s="166"/>
      <c r="E20" s="168"/>
      <c r="F20" s="169"/>
      <c r="G20" s="170"/>
      <c r="H20" s="171">
        <f t="shared" si="9"/>
        <v>0</v>
      </c>
      <c r="I20" s="172"/>
      <c r="J20" s="171">
        <f t="shared" si="10"/>
        <v>0</v>
      </c>
      <c r="K20" s="172"/>
      <c r="L20" s="171">
        <f t="shared" si="11"/>
        <v>0</v>
      </c>
      <c r="M20" s="170"/>
      <c r="N20" s="171">
        <f t="shared" si="12"/>
        <v>0</v>
      </c>
      <c r="O20" s="229">
        <f t="shared" ref="O20:O22" si="13">H20+J20+L20+N20</f>
        <v>0</v>
      </c>
      <c r="Q20" s="240" t="s">
        <v>53</v>
      </c>
    </row>
    <row r="21" spans="1:17" s="239" customFormat="1" ht="30" customHeight="1" x14ac:dyDescent="0.25">
      <c r="A21" s="144">
        <v>4</v>
      </c>
      <c r="B21" s="166"/>
      <c r="C21" s="167"/>
      <c r="D21" s="166"/>
      <c r="E21" s="168"/>
      <c r="F21" s="169"/>
      <c r="G21" s="170"/>
      <c r="H21" s="171">
        <f t="shared" si="9"/>
        <v>0</v>
      </c>
      <c r="I21" s="172"/>
      <c r="J21" s="171">
        <f t="shared" si="10"/>
        <v>0</v>
      </c>
      <c r="K21" s="172"/>
      <c r="L21" s="171">
        <f t="shared" si="11"/>
        <v>0</v>
      </c>
      <c r="M21" s="170"/>
      <c r="N21" s="171">
        <f t="shared" si="12"/>
        <v>0</v>
      </c>
      <c r="O21" s="229">
        <f t="shared" si="13"/>
        <v>0</v>
      </c>
      <c r="Q21" s="240"/>
    </row>
    <row r="22" spans="1:17" s="239" customFormat="1" ht="30" customHeight="1" x14ac:dyDescent="0.25">
      <c r="A22" s="144">
        <v>5</v>
      </c>
      <c r="B22" s="166"/>
      <c r="C22" s="167"/>
      <c r="D22" s="166"/>
      <c r="E22" s="168"/>
      <c r="F22" s="169"/>
      <c r="G22" s="170"/>
      <c r="H22" s="171">
        <f t="shared" si="9"/>
        <v>0</v>
      </c>
      <c r="I22" s="172"/>
      <c r="J22" s="171">
        <f t="shared" si="10"/>
        <v>0</v>
      </c>
      <c r="K22" s="172"/>
      <c r="L22" s="171">
        <f t="shared" si="11"/>
        <v>0</v>
      </c>
      <c r="M22" s="170"/>
      <c r="N22" s="171">
        <f t="shared" si="12"/>
        <v>0</v>
      </c>
      <c r="O22" s="229">
        <f t="shared" si="13"/>
        <v>0</v>
      </c>
      <c r="Q22" s="240"/>
    </row>
    <row r="23" spans="1:17" s="239" customFormat="1" ht="30" customHeight="1" x14ac:dyDescent="0.25">
      <c r="A23" s="144">
        <v>6</v>
      </c>
      <c r="B23" s="166"/>
      <c r="C23" s="167"/>
      <c r="D23" s="166"/>
      <c r="E23" s="168"/>
      <c r="F23" s="169"/>
      <c r="G23" s="170"/>
      <c r="H23" s="171">
        <f t="shared" si="9"/>
        <v>0</v>
      </c>
      <c r="I23" s="172"/>
      <c r="J23" s="171">
        <f t="shared" si="10"/>
        <v>0</v>
      </c>
      <c r="K23" s="172"/>
      <c r="L23" s="171">
        <f t="shared" si="11"/>
        <v>0</v>
      </c>
      <c r="M23" s="170"/>
      <c r="N23" s="171">
        <f t="shared" si="12"/>
        <v>0</v>
      </c>
      <c r="O23" s="229">
        <f>H23+J23+L23+N23</f>
        <v>0</v>
      </c>
      <c r="Q23" s="240"/>
    </row>
    <row r="24" spans="1:17" s="239" customFormat="1" ht="30" customHeight="1" thickBot="1" x14ac:dyDescent="0.3">
      <c r="A24" s="144">
        <v>7</v>
      </c>
      <c r="B24" s="173"/>
      <c r="C24" s="174"/>
      <c r="D24" s="173"/>
      <c r="E24" s="175"/>
      <c r="F24" s="176"/>
      <c r="G24" s="177"/>
      <c r="H24" s="171">
        <f t="shared" si="9"/>
        <v>0</v>
      </c>
      <c r="I24" s="178"/>
      <c r="J24" s="171">
        <f t="shared" si="10"/>
        <v>0</v>
      </c>
      <c r="K24" s="178"/>
      <c r="L24" s="171">
        <f t="shared" si="11"/>
        <v>0</v>
      </c>
      <c r="M24" s="177"/>
      <c r="N24" s="171">
        <f t="shared" si="12"/>
        <v>0</v>
      </c>
      <c r="O24" s="230">
        <f>H24+J24+L24+N24</f>
        <v>0</v>
      </c>
    </row>
    <row r="25" spans="1:17" s="239" customFormat="1" ht="30" customHeight="1" thickBot="1" x14ac:dyDescent="0.3">
      <c r="A25" s="179"/>
      <c r="B25" s="180"/>
      <c r="C25" s="180"/>
      <c r="D25" s="180"/>
      <c r="E25" s="180"/>
      <c r="F25" s="180" t="s">
        <v>16</v>
      </c>
      <c r="G25" s="181"/>
      <c r="H25" s="182">
        <f>SUM(H18:H24)</f>
        <v>0</v>
      </c>
      <c r="I25" s="183"/>
      <c r="J25" s="182">
        <f>SUM(J18:J24)</f>
        <v>0</v>
      </c>
      <c r="K25" s="183"/>
      <c r="L25" s="182">
        <f>SUM(L18:L24)</f>
        <v>0</v>
      </c>
      <c r="M25" s="181"/>
      <c r="N25" s="182">
        <f>SUM(N18:N24)</f>
        <v>0</v>
      </c>
      <c r="O25" s="234">
        <f>SUM(O18:O24)</f>
        <v>0</v>
      </c>
    </row>
    <row r="26" spans="1:17" s="3" customFormat="1" ht="11.25" x14ac:dyDescent="0.2">
      <c r="A26" s="23"/>
      <c r="B26" s="23"/>
      <c r="C26" s="23"/>
      <c r="D26" s="23"/>
      <c r="E26" s="23"/>
      <c r="F26" s="23"/>
      <c r="G26" s="24"/>
      <c r="H26" s="25"/>
      <c r="I26" s="24"/>
      <c r="J26" s="25"/>
      <c r="K26" s="24"/>
      <c r="L26" s="25"/>
      <c r="M26" s="24"/>
      <c r="N26" s="25"/>
      <c r="O26" s="231"/>
    </row>
    <row r="27" spans="1:17" ht="15.75" thickBot="1" x14ac:dyDescent="0.3">
      <c r="A27" s="8" t="s">
        <v>73</v>
      </c>
    </row>
    <row r="28" spans="1:17" s="3" customFormat="1" ht="12" thickBot="1" x14ac:dyDescent="0.25">
      <c r="G28" s="66">
        <f>YEAR('Hinweise und Grunddaten'!$B$19)</f>
        <v>2025</v>
      </c>
      <c r="H28" s="67"/>
      <c r="I28" s="66">
        <f>G28+1</f>
        <v>2026</v>
      </c>
      <c r="J28" s="67"/>
      <c r="K28" s="66">
        <f t="shared" ref="K28" si="14">I28+1</f>
        <v>2027</v>
      </c>
      <c r="L28" s="67"/>
      <c r="M28" s="66">
        <f t="shared" ref="M28" si="15">K28+1</f>
        <v>2028</v>
      </c>
      <c r="N28" s="67"/>
      <c r="O28" s="2"/>
    </row>
    <row r="29" spans="1:17" s="3" customFormat="1" ht="39.950000000000003" customHeight="1" x14ac:dyDescent="0.2">
      <c r="A29" s="143" t="s">
        <v>101</v>
      </c>
      <c r="B29" s="12" t="s">
        <v>14</v>
      </c>
      <c r="C29" s="165" t="s">
        <v>42</v>
      </c>
      <c r="D29" s="12" t="s">
        <v>34</v>
      </c>
      <c r="E29" s="39" t="s">
        <v>40</v>
      </c>
      <c r="F29" s="12" t="s">
        <v>88</v>
      </c>
      <c r="G29" s="40" t="s">
        <v>103</v>
      </c>
      <c r="H29" s="35" t="s">
        <v>17</v>
      </c>
      <c r="I29" s="40" t="s">
        <v>103</v>
      </c>
      <c r="J29" s="35" t="s">
        <v>17</v>
      </c>
      <c r="K29" s="40" t="s">
        <v>103</v>
      </c>
      <c r="L29" s="35" t="s">
        <v>17</v>
      </c>
      <c r="M29" s="40" t="s">
        <v>103</v>
      </c>
      <c r="N29" s="35" t="s">
        <v>17</v>
      </c>
      <c r="O29" s="13" t="s">
        <v>15</v>
      </c>
    </row>
    <row r="30" spans="1:17" s="239" customFormat="1" ht="30" customHeight="1" x14ac:dyDescent="0.25">
      <c r="A30" s="144">
        <v>1</v>
      </c>
      <c r="B30" s="166"/>
      <c r="C30" s="167"/>
      <c r="D30" s="166"/>
      <c r="E30" s="168"/>
      <c r="F30" s="169"/>
      <c r="G30" s="170"/>
      <c r="H30" s="171">
        <f>E30*G30</f>
        <v>0</v>
      </c>
      <c r="I30" s="170"/>
      <c r="J30" s="171">
        <f>E30*I30</f>
        <v>0</v>
      </c>
      <c r="K30" s="170"/>
      <c r="L30" s="171">
        <f>K30*E30</f>
        <v>0</v>
      </c>
      <c r="M30" s="170"/>
      <c r="N30" s="171">
        <f>M30*E30</f>
        <v>0</v>
      </c>
      <c r="O30" s="229">
        <f>H30+J30+L30+N30</f>
        <v>0</v>
      </c>
      <c r="Q30" s="240" t="s">
        <v>54</v>
      </c>
    </row>
    <row r="31" spans="1:17" s="239" customFormat="1" ht="30" customHeight="1" x14ac:dyDescent="0.25">
      <c r="A31" s="144">
        <v>2</v>
      </c>
      <c r="B31" s="166"/>
      <c r="C31" s="167"/>
      <c r="D31" s="166"/>
      <c r="E31" s="168"/>
      <c r="F31" s="169"/>
      <c r="G31" s="170"/>
      <c r="H31" s="171">
        <f t="shared" ref="H31:H36" si="16">E31*G31</f>
        <v>0</v>
      </c>
      <c r="I31" s="170"/>
      <c r="J31" s="171">
        <f t="shared" ref="J31:J36" si="17">E31*I31</f>
        <v>0</v>
      </c>
      <c r="K31" s="170"/>
      <c r="L31" s="171">
        <f t="shared" ref="L31:L36" si="18">K31*E31</f>
        <v>0</v>
      </c>
      <c r="M31" s="170"/>
      <c r="N31" s="171">
        <f t="shared" ref="N31:N36" si="19">M31*E31</f>
        <v>0</v>
      </c>
      <c r="O31" s="229">
        <f t="shared" ref="O31:O33" si="20">H31+J31+L31+N31</f>
        <v>0</v>
      </c>
      <c r="Q31" s="240"/>
    </row>
    <row r="32" spans="1:17" s="239" customFormat="1" ht="30" customHeight="1" x14ac:dyDescent="0.25">
      <c r="A32" s="144">
        <v>3</v>
      </c>
      <c r="B32" s="166"/>
      <c r="C32" s="167"/>
      <c r="D32" s="166"/>
      <c r="E32" s="168"/>
      <c r="F32" s="169"/>
      <c r="G32" s="170"/>
      <c r="H32" s="171">
        <f t="shared" si="16"/>
        <v>0</v>
      </c>
      <c r="I32" s="170"/>
      <c r="J32" s="171">
        <f t="shared" si="17"/>
        <v>0</v>
      </c>
      <c r="K32" s="170"/>
      <c r="L32" s="171">
        <f t="shared" si="18"/>
        <v>0</v>
      </c>
      <c r="M32" s="170"/>
      <c r="N32" s="171">
        <f t="shared" si="19"/>
        <v>0</v>
      </c>
      <c r="O32" s="229">
        <f t="shared" si="20"/>
        <v>0</v>
      </c>
      <c r="Q32" s="240"/>
    </row>
    <row r="33" spans="1:19" s="239" customFormat="1" ht="30" customHeight="1" x14ac:dyDescent="0.25">
      <c r="A33" s="144">
        <v>4</v>
      </c>
      <c r="B33" s="166"/>
      <c r="C33" s="167"/>
      <c r="D33" s="166"/>
      <c r="E33" s="168"/>
      <c r="F33" s="169"/>
      <c r="G33" s="170"/>
      <c r="H33" s="171">
        <f t="shared" si="16"/>
        <v>0</v>
      </c>
      <c r="I33" s="170"/>
      <c r="J33" s="171">
        <f t="shared" si="17"/>
        <v>0</v>
      </c>
      <c r="K33" s="170"/>
      <c r="L33" s="171">
        <f t="shared" si="18"/>
        <v>0</v>
      </c>
      <c r="M33" s="170"/>
      <c r="N33" s="171">
        <f t="shared" si="19"/>
        <v>0</v>
      </c>
      <c r="O33" s="229">
        <f t="shared" si="20"/>
        <v>0</v>
      </c>
      <c r="Q33" s="240"/>
    </row>
    <row r="34" spans="1:19" s="239" customFormat="1" ht="30" customHeight="1" x14ac:dyDescent="0.25">
      <c r="A34" s="144">
        <v>5</v>
      </c>
      <c r="B34" s="166"/>
      <c r="C34" s="167"/>
      <c r="D34" s="166"/>
      <c r="E34" s="168"/>
      <c r="F34" s="169"/>
      <c r="G34" s="170"/>
      <c r="H34" s="171">
        <f t="shared" si="16"/>
        <v>0</v>
      </c>
      <c r="I34" s="170"/>
      <c r="J34" s="171">
        <f t="shared" si="17"/>
        <v>0</v>
      </c>
      <c r="K34" s="170"/>
      <c r="L34" s="171">
        <f t="shared" si="18"/>
        <v>0</v>
      </c>
      <c r="M34" s="170"/>
      <c r="N34" s="171">
        <f t="shared" si="19"/>
        <v>0</v>
      </c>
      <c r="O34" s="229">
        <f>H34+J34+L34+N34</f>
        <v>0</v>
      </c>
    </row>
    <row r="35" spans="1:19" s="239" customFormat="1" ht="30" customHeight="1" x14ac:dyDescent="0.25">
      <c r="A35" s="144">
        <v>6</v>
      </c>
      <c r="B35" s="166"/>
      <c r="C35" s="167"/>
      <c r="D35" s="166"/>
      <c r="E35" s="168"/>
      <c r="F35" s="169"/>
      <c r="G35" s="170"/>
      <c r="H35" s="171">
        <f t="shared" si="16"/>
        <v>0</v>
      </c>
      <c r="I35" s="170"/>
      <c r="J35" s="171">
        <f t="shared" si="17"/>
        <v>0</v>
      </c>
      <c r="K35" s="170"/>
      <c r="L35" s="171">
        <f t="shared" si="18"/>
        <v>0</v>
      </c>
      <c r="M35" s="170"/>
      <c r="N35" s="171">
        <f t="shared" si="19"/>
        <v>0</v>
      </c>
      <c r="O35" s="229">
        <f>H35+J35+L35+N35</f>
        <v>0</v>
      </c>
    </row>
    <row r="36" spans="1:19" s="239" customFormat="1" ht="30" customHeight="1" thickBot="1" x14ac:dyDescent="0.3">
      <c r="A36" s="144">
        <v>7</v>
      </c>
      <c r="B36" s="184"/>
      <c r="C36" s="174"/>
      <c r="D36" s="184"/>
      <c r="E36" s="185"/>
      <c r="F36" s="186"/>
      <c r="G36" s="187"/>
      <c r="H36" s="188">
        <f t="shared" si="16"/>
        <v>0</v>
      </c>
      <c r="I36" s="187"/>
      <c r="J36" s="188">
        <f t="shared" si="17"/>
        <v>0</v>
      </c>
      <c r="K36" s="187"/>
      <c r="L36" s="188">
        <f t="shared" si="18"/>
        <v>0</v>
      </c>
      <c r="M36" s="187"/>
      <c r="N36" s="188">
        <f t="shared" si="19"/>
        <v>0</v>
      </c>
      <c r="O36" s="230">
        <f>H36+J36+L36+N36</f>
        <v>0</v>
      </c>
    </row>
    <row r="37" spans="1:19" s="239" customFormat="1" ht="30" customHeight="1" thickBot="1" x14ac:dyDescent="0.3">
      <c r="A37" s="179"/>
      <c r="B37" s="180"/>
      <c r="C37" s="180"/>
      <c r="D37" s="180"/>
      <c r="E37" s="180"/>
      <c r="F37" s="180" t="s">
        <v>16</v>
      </c>
      <c r="G37" s="189"/>
      <c r="H37" s="190">
        <f>SUM(H30:H36)</f>
        <v>0</v>
      </c>
      <c r="I37" s="189"/>
      <c r="J37" s="190">
        <f>SUM(J30:J36)</f>
        <v>0</v>
      </c>
      <c r="K37" s="189"/>
      <c r="L37" s="190">
        <f>SUM(L30:L36)</f>
        <v>0</v>
      </c>
      <c r="M37" s="189"/>
      <c r="N37" s="190">
        <f>SUM(N30:N36)</f>
        <v>0</v>
      </c>
      <c r="O37" s="235">
        <f>SUM(O30:O36)</f>
        <v>0</v>
      </c>
    </row>
    <row r="39" spans="1:19" x14ac:dyDescent="0.25">
      <c r="A39" s="8" t="s">
        <v>77</v>
      </c>
    </row>
    <row r="40" spans="1:19" x14ac:dyDescent="0.25">
      <c r="A40" s="38" t="s">
        <v>43</v>
      </c>
      <c r="K40" s="70"/>
    </row>
    <row r="41" spans="1:19" s="3" customFormat="1" ht="12" thickBot="1" x14ac:dyDescent="0.25">
      <c r="E41" s="7"/>
      <c r="F41" s="7"/>
      <c r="G41" s="7"/>
      <c r="H41" s="7"/>
      <c r="I41" s="7"/>
      <c r="J41" s="7"/>
    </row>
    <row r="42" spans="1:19" s="3" customFormat="1" ht="30" customHeight="1" thickBot="1" x14ac:dyDescent="0.25">
      <c r="A42" s="193" t="s">
        <v>101</v>
      </c>
      <c r="B42" s="68" t="s">
        <v>18</v>
      </c>
      <c r="C42" s="69"/>
      <c r="D42" s="69"/>
      <c r="E42" s="16">
        <f>YEAR('Hinweise und Grunddaten'!$B$19)</f>
        <v>2025</v>
      </c>
      <c r="F42" s="16">
        <f>E42+1</f>
        <v>2026</v>
      </c>
      <c r="G42" s="58">
        <f>F42+1</f>
        <v>2027</v>
      </c>
      <c r="H42" s="16">
        <f>G42+1</f>
        <v>2028</v>
      </c>
      <c r="I42" s="81" t="s">
        <v>15</v>
      </c>
    </row>
    <row r="43" spans="1:19" s="232" customFormat="1" ht="30" customHeight="1" thickBot="1" x14ac:dyDescent="0.3">
      <c r="A43" s="194">
        <v>1</v>
      </c>
      <c r="B43" s="192" t="s">
        <v>47</v>
      </c>
      <c r="C43" s="56"/>
      <c r="D43" s="56"/>
      <c r="E43" s="191">
        <f>ROUND(SUM(H13,H25,H37)*0.06,2)</f>
        <v>0</v>
      </c>
      <c r="F43" s="191">
        <f>ROUND(SUM(J13,J25,J37)*0.06,2)</f>
        <v>0</v>
      </c>
      <c r="G43" s="191">
        <f>IF(SUM(N13,N25,N37)=0,'Finanzierungsplan FE1-Eingabe'!$I$43-SUM('Finanzierungsplan FE1-Eingabe'!E43:F43),ROUND(SUM(L13,L25,L37)*0.06,2))</f>
        <v>0</v>
      </c>
      <c r="H43" s="191">
        <f>IF(SUM(N13,N25,N37)&gt;0,I43-SUM(E43:G43),0)</f>
        <v>0</v>
      </c>
      <c r="I43" s="236">
        <f>ROUND(SUM(O13,O25,O37)*0.06,2)</f>
        <v>0</v>
      </c>
      <c r="S43" s="241"/>
    </row>
    <row r="44" spans="1:19" s="3" customFormat="1" ht="11.25" x14ac:dyDescent="0.2">
      <c r="A44" s="20"/>
      <c r="B44" s="21"/>
      <c r="C44" s="7"/>
      <c r="D44" s="7"/>
      <c r="E44" s="22"/>
      <c r="F44" s="22"/>
      <c r="G44" s="22"/>
      <c r="H44" s="22"/>
      <c r="I44" s="22"/>
      <c r="J44" s="242"/>
    </row>
    <row r="45" spans="1:19" s="3" customFormat="1" ht="11.25" x14ac:dyDescent="0.2"/>
    <row r="46" spans="1:19" x14ac:dyDescent="0.25">
      <c r="A46" s="8" t="s">
        <v>78</v>
      </c>
    </row>
    <row r="47" spans="1:19" s="3" customFormat="1" ht="12" thickBot="1" x14ac:dyDescent="0.25">
      <c r="E47" s="7"/>
      <c r="F47" s="7"/>
      <c r="G47" s="7"/>
      <c r="H47" s="7"/>
      <c r="I47" s="7"/>
      <c r="J47" s="7"/>
    </row>
    <row r="48" spans="1:19" s="3" customFormat="1" ht="30" customHeight="1" thickBot="1" x14ac:dyDescent="0.25">
      <c r="A48" s="193" t="s">
        <v>101</v>
      </c>
      <c r="B48" s="15" t="s">
        <v>18</v>
      </c>
      <c r="C48" s="15" t="s">
        <v>19</v>
      </c>
      <c r="D48" s="57" t="s">
        <v>20</v>
      </c>
      <c r="E48" s="16" t="s">
        <v>21</v>
      </c>
      <c r="F48" s="58">
        <f>YEAR('Hinweise und Grunddaten'!$B$19)</f>
        <v>2025</v>
      </c>
      <c r="G48" s="16">
        <f>F48+1</f>
        <v>2026</v>
      </c>
      <c r="H48" s="58">
        <f>G48+1</f>
        <v>2027</v>
      </c>
      <c r="I48" s="16">
        <f>H48+1</f>
        <v>2028</v>
      </c>
      <c r="J48" s="81" t="s">
        <v>15</v>
      </c>
    </row>
    <row r="49" spans="1:11" s="3" customFormat="1" ht="30" customHeight="1" x14ac:dyDescent="0.2">
      <c r="A49" s="195">
        <v>1</v>
      </c>
      <c r="B49" s="213"/>
      <c r="C49" s="208"/>
      <c r="D49" s="209"/>
      <c r="E49" s="210">
        <f>+C49*D49</f>
        <v>0</v>
      </c>
      <c r="F49" s="198"/>
      <c r="G49" s="197"/>
      <c r="H49" s="198"/>
      <c r="I49" s="197"/>
      <c r="J49" s="199">
        <f>SUM(F49:I49)</f>
        <v>0</v>
      </c>
    </row>
    <row r="50" spans="1:11" s="3" customFormat="1" ht="30" customHeight="1" x14ac:dyDescent="0.2">
      <c r="A50" s="144">
        <v>2</v>
      </c>
      <c r="B50" s="214"/>
      <c r="C50" s="168"/>
      <c r="D50" s="211"/>
      <c r="E50" s="210">
        <f t="shared" ref="E50:E52" si="21">+C50*D50</f>
        <v>0</v>
      </c>
      <c r="F50" s="201"/>
      <c r="G50" s="200"/>
      <c r="H50" s="201"/>
      <c r="I50" s="200"/>
      <c r="J50" s="199">
        <f t="shared" ref="J50:J52" si="22">SUM(F50:I50)</f>
        <v>0</v>
      </c>
    </row>
    <row r="51" spans="1:11" s="3" customFormat="1" ht="30" customHeight="1" x14ac:dyDescent="0.2">
      <c r="A51" s="144">
        <v>3</v>
      </c>
      <c r="B51" s="214"/>
      <c r="C51" s="168"/>
      <c r="D51" s="209"/>
      <c r="E51" s="210">
        <f t="shared" si="21"/>
        <v>0</v>
      </c>
      <c r="F51" s="201"/>
      <c r="G51" s="200"/>
      <c r="H51" s="201"/>
      <c r="I51" s="200"/>
      <c r="J51" s="199">
        <f t="shared" si="22"/>
        <v>0</v>
      </c>
    </row>
    <row r="52" spans="1:11" s="3" customFormat="1" ht="30" customHeight="1" thickBot="1" x14ac:dyDescent="0.25">
      <c r="A52" s="196">
        <v>4</v>
      </c>
      <c r="B52" s="215"/>
      <c r="C52" s="175"/>
      <c r="D52" s="211"/>
      <c r="E52" s="210">
        <f t="shared" si="21"/>
        <v>0</v>
      </c>
      <c r="F52" s="204"/>
      <c r="G52" s="203"/>
      <c r="H52" s="204"/>
      <c r="I52" s="203"/>
      <c r="J52" s="199">
        <f t="shared" si="22"/>
        <v>0</v>
      </c>
    </row>
    <row r="53" spans="1:11" s="3" customFormat="1" ht="30" customHeight="1" thickBot="1" x14ac:dyDescent="0.25">
      <c r="A53" s="71"/>
      <c r="B53" s="180"/>
      <c r="C53" s="180"/>
      <c r="D53" s="180" t="s">
        <v>16</v>
      </c>
      <c r="E53" s="212">
        <f>SUM(E49:E52)</f>
        <v>0</v>
      </c>
      <c r="F53" s="206">
        <f t="shared" ref="F53:I53" si="23">SUM(F49:F52)</f>
        <v>0</v>
      </c>
      <c r="G53" s="206">
        <f t="shared" si="23"/>
        <v>0</v>
      </c>
      <c r="H53" s="206">
        <f t="shared" si="23"/>
        <v>0</v>
      </c>
      <c r="I53" s="206">
        <f t="shared" si="23"/>
        <v>0</v>
      </c>
      <c r="J53" s="234">
        <f>SUM(J49:J52)</f>
        <v>0</v>
      </c>
    </row>
    <row r="54" spans="1:11" s="3" customFormat="1" ht="11.25" x14ac:dyDescent="0.2">
      <c r="A54" s="23"/>
      <c r="B54" s="23"/>
      <c r="C54" s="23"/>
      <c r="D54" s="23"/>
      <c r="E54" s="19"/>
      <c r="F54" s="19"/>
      <c r="G54" s="19"/>
      <c r="H54" s="19"/>
      <c r="I54" s="19"/>
      <c r="J54" s="243"/>
    </row>
    <row r="55" spans="1:11" s="3" customFormat="1" ht="11.25" x14ac:dyDescent="0.2">
      <c r="A55" s="244"/>
    </row>
    <row r="56" spans="1:11" ht="18.75" x14ac:dyDescent="0.3">
      <c r="A56" s="80" t="s">
        <v>22</v>
      </c>
    </row>
    <row r="58" spans="1:11" x14ac:dyDescent="0.25">
      <c r="A58" s="8" t="s">
        <v>74</v>
      </c>
    </row>
    <row r="59" spans="1:11" s="3" customFormat="1" ht="12" thickBot="1" x14ac:dyDescent="0.25">
      <c r="E59" s="7"/>
      <c r="F59" s="7"/>
      <c r="G59" s="7"/>
      <c r="H59" s="7"/>
      <c r="I59" s="7"/>
      <c r="J59" s="7"/>
      <c r="K59" s="7"/>
    </row>
    <row r="60" spans="1:11" s="3" customFormat="1" ht="30" customHeight="1" thickBot="1" x14ac:dyDescent="0.25">
      <c r="A60" s="193" t="s">
        <v>101</v>
      </c>
      <c r="B60" s="15" t="s">
        <v>23</v>
      </c>
      <c r="C60" s="68" t="s">
        <v>24</v>
      </c>
      <c r="D60" s="69"/>
      <c r="E60" s="16" t="s">
        <v>25</v>
      </c>
      <c r="F60" s="58">
        <f>YEAR('Hinweise und Grunddaten'!$B$19)</f>
        <v>2025</v>
      </c>
      <c r="G60" s="16">
        <f>F60+1</f>
        <v>2026</v>
      </c>
      <c r="H60" s="58">
        <f>G60+1</f>
        <v>2027</v>
      </c>
      <c r="I60" s="16">
        <f>H60+1</f>
        <v>2028</v>
      </c>
      <c r="J60" s="81" t="s">
        <v>15</v>
      </c>
    </row>
    <row r="61" spans="1:11" s="3" customFormat="1" ht="30" customHeight="1" x14ac:dyDescent="0.2">
      <c r="A61" s="195">
        <v>1</v>
      </c>
      <c r="B61" s="216"/>
      <c r="C61" s="217"/>
      <c r="D61" s="218"/>
      <c r="E61" s="197"/>
      <c r="F61" s="198"/>
      <c r="G61" s="197"/>
      <c r="H61" s="198"/>
      <c r="I61" s="197"/>
      <c r="J61" s="199">
        <f>SUM(F61:I61)</f>
        <v>0</v>
      </c>
    </row>
    <row r="62" spans="1:11" s="3" customFormat="1" ht="30" customHeight="1" x14ac:dyDescent="0.2">
      <c r="A62" s="144">
        <v>2</v>
      </c>
      <c r="B62" s="219"/>
      <c r="C62" s="220"/>
      <c r="D62" s="221"/>
      <c r="E62" s="200"/>
      <c r="F62" s="201"/>
      <c r="G62" s="200"/>
      <c r="H62" s="201"/>
      <c r="I62" s="200"/>
      <c r="J62" s="202">
        <f>SUM(F62:I62)</f>
        <v>0</v>
      </c>
    </row>
    <row r="63" spans="1:11" s="3" customFormat="1" ht="30" customHeight="1" x14ac:dyDescent="0.2">
      <c r="A63" s="144">
        <v>3</v>
      </c>
      <c r="B63" s="219"/>
      <c r="C63" s="220"/>
      <c r="D63" s="221"/>
      <c r="E63" s="200"/>
      <c r="F63" s="201"/>
      <c r="G63" s="200"/>
      <c r="H63" s="201"/>
      <c r="I63" s="200"/>
      <c r="J63" s="202">
        <f>SUM(F63:I63)</f>
        <v>0</v>
      </c>
    </row>
    <row r="64" spans="1:11" s="3" customFormat="1" ht="30" customHeight="1" thickBot="1" x14ac:dyDescent="0.25">
      <c r="A64" s="196">
        <v>4</v>
      </c>
      <c r="B64" s="222"/>
      <c r="C64" s="223"/>
      <c r="D64" s="224"/>
      <c r="E64" s="203"/>
      <c r="F64" s="204"/>
      <c r="G64" s="203"/>
      <c r="H64" s="204"/>
      <c r="I64" s="203"/>
      <c r="J64" s="205">
        <f>SUM(F64:I64)</f>
        <v>0</v>
      </c>
    </row>
    <row r="65" spans="1:11" s="3" customFormat="1" ht="30" customHeight="1" thickBot="1" x14ac:dyDescent="0.25">
      <c r="A65" s="37"/>
      <c r="B65" s="180"/>
      <c r="C65" s="180"/>
      <c r="D65" s="180" t="s">
        <v>16</v>
      </c>
      <c r="E65" s="206">
        <f t="shared" ref="E65:J65" si="24">SUM(E61:E64)</f>
        <v>0</v>
      </c>
      <c r="F65" s="207">
        <f t="shared" si="24"/>
        <v>0</v>
      </c>
      <c r="G65" s="206">
        <f t="shared" si="24"/>
        <v>0</v>
      </c>
      <c r="H65" s="207">
        <f t="shared" si="24"/>
        <v>0</v>
      </c>
      <c r="I65" s="206">
        <f t="shared" si="24"/>
        <v>0</v>
      </c>
      <c r="J65" s="234">
        <f t="shared" si="24"/>
        <v>0</v>
      </c>
    </row>
    <row r="66" spans="1:11" s="3" customFormat="1" ht="11.25" x14ac:dyDescent="0.2">
      <c r="A66" s="18"/>
      <c r="B66" s="18"/>
      <c r="C66" s="18"/>
      <c r="D66" s="18"/>
      <c r="E66" s="46"/>
      <c r="F66" s="46"/>
      <c r="G66" s="46"/>
      <c r="H66" s="46"/>
      <c r="I66" s="46"/>
      <c r="J66" s="245"/>
    </row>
    <row r="67" spans="1:11" s="3" customFormat="1" ht="11.25" x14ac:dyDescent="0.2">
      <c r="A67" s="246"/>
      <c r="B67" s="18"/>
      <c r="C67" s="18"/>
      <c r="D67" s="18"/>
      <c r="E67" s="46"/>
      <c r="F67" s="46"/>
      <c r="G67" s="46"/>
      <c r="H67" s="46"/>
      <c r="I67" s="46"/>
      <c r="J67" s="245"/>
    </row>
    <row r="68" spans="1:11" ht="18.75" x14ac:dyDescent="0.3">
      <c r="A68" s="80" t="s">
        <v>26</v>
      </c>
      <c r="E68" s="34"/>
      <c r="F68" s="34"/>
      <c r="G68" s="34"/>
      <c r="H68" s="34"/>
      <c r="I68" s="34"/>
      <c r="J68" s="34"/>
    </row>
    <row r="69" spans="1:11" x14ac:dyDescent="0.25">
      <c r="E69" s="34"/>
      <c r="F69" s="34"/>
      <c r="G69" s="34"/>
      <c r="H69" s="34"/>
      <c r="I69" s="34"/>
      <c r="J69" s="34"/>
    </row>
    <row r="70" spans="1:11" x14ac:dyDescent="0.25">
      <c r="A70" s="8" t="s">
        <v>76</v>
      </c>
      <c r="E70" s="34"/>
      <c r="F70" s="34"/>
      <c r="G70" s="34"/>
      <c r="H70" s="34"/>
      <c r="I70" s="34"/>
      <c r="J70" s="34"/>
    </row>
    <row r="71" spans="1:11" s="3" customFormat="1" ht="12" thickBot="1" x14ac:dyDescent="0.25">
      <c r="E71" s="47"/>
      <c r="F71" s="47"/>
      <c r="G71" s="47"/>
      <c r="H71" s="47"/>
      <c r="I71" s="47"/>
      <c r="J71" s="47"/>
    </row>
    <row r="72" spans="1:11" s="3" customFormat="1" ht="30" customHeight="1" thickBot="1" x14ac:dyDescent="0.25">
      <c r="A72" s="193" t="s">
        <v>101</v>
      </c>
      <c r="B72" s="68" t="s">
        <v>18</v>
      </c>
      <c r="C72" s="69"/>
      <c r="D72" s="69"/>
      <c r="E72" s="16">
        <f>YEAR('Hinweise und Grunddaten'!$B$19)</f>
        <v>2025</v>
      </c>
      <c r="F72" s="16">
        <f>E72+1</f>
        <v>2026</v>
      </c>
      <c r="G72" s="58">
        <f>F72+1</f>
        <v>2027</v>
      </c>
      <c r="H72" s="16">
        <f>G72+1</f>
        <v>2028</v>
      </c>
      <c r="I72" s="48" t="s">
        <v>15</v>
      </c>
      <c r="J72" s="247"/>
    </row>
    <row r="73" spans="1:11" s="3" customFormat="1" ht="30" customHeight="1" thickBot="1" x14ac:dyDescent="0.25">
      <c r="A73" s="194">
        <v>1</v>
      </c>
      <c r="B73" s="192" t="s">
        <v>26</v>
      </c>
      <c r="C73" s="56"/>
      <c r="D73" s="56"/>
      <c r="E73" s="227">
        <f>ROUND(SUM(H13,H25,H37,E43,F53)*0.2,2)</f>
        <v>0</v>
      </c>
      <c r="F73" s="227">
        <f>ROUND(SUM(J13,J25,J37,F43,G53)*0.2,2)</f>
        <v>0</v>
      </c>
      <c r="G73" s="227">
        <f>IF(SUM(N13,N25,N37,H43,I53)=0,J74-SUM('Finanzierungsplan FE1-Eingabe'!E73:F73),ROUND(SUM(L13,L25,L37,G43,H53)*0.2,2))</f>
        <v>0</v>
      </c>
      <c r="H73" s="227">
        <f>IF(SUM(N13,N25,N37,H43,I53)&gt;0,J74-SUM(E73:G73),0)</f>
        <v>0</v>
      </c>
      <c r="I73" s="248">
        <f>SUM(E73:H73)</f>
        <v>0</v>
      </c>
      <c r="J73" s="249" t="str">
        <f>IF(SUM($E$73:$H$73)&gt;$J$74,"Pauschale zu hoch angesetzt","")</f>
        <v/>
      </c>
      <c r="K73" s="2"/>
    </row>
    <row r="74" spans="1:11" x14ac:dyDescent="0.25">
      <c r="A74" s="20"/>
      <c r="B74" s="21"/>
      <c r="C74" s="7"/>
      <c r="D74" s="7"/>
      <c r="E74" s="22"/>
      <c r="F74" s="22"/>
      <c r="G74" s="22"/>
      <c r="H74" s="22"/>
      <c r="I74" s="22"/>
      <c r="J74" s="55">
        <f>ROUND(0.2*SUM('Finanzierungsplan FE1-Übersicht'!$G$22,MIN('Finanzierungsplan FE1-Übersicht'!$G$24,50000)),2)</f>
        <v>0</v>
      </c>
    </row>
    <row r="76" spans="1:11" x14ac:dyDescent="0.25">
      <c r="E76" s="6"/>
    </row>
  </sheetData>
  <sheetProtection algorithmName="SHA-512" hashValue="Wiw1+mPi2jT+Q4hae2B172VEVr3vOlR++PrAqIAoU+iTTQBxKoHshK3qRvzNjLhNLVgbm2KLrXPP7aYoONwNeQ==" saltValue="UAovmQ3a4dcfJ3JyyvIeRg==" spinCount="100000" sheet="1" selectLockedCells="1"/>
  <dataValidations count="3">
    <dataValidation type="list" allowBlank="1" showInputMessage="1" showErrorMessage="1" sqref="D6:D12" xr:uid="{0E6C353F-1F9A-43A6-A02D-3327C1CA10D4}">
      <formula1>$Q$6:$Q$7</formula1>
    </dataValidation>
    <dataValidation type="list" allowBlank="1" showInputMessage="1" showErrorMessage="1" sqref="D30:D36" xr:uid="{90B43098-2A61-41DA-B493-FF2151D37149}">
      <formula1>$Q$30</formula1>
    </dataValidation>
    <dataValidation type="list" allowBlank="1" showInputMessage="1" showErrorMessage="1" sqref="D18:D24" xr:uid="{55B3B0E3-C79A-40CD-9E50-770FD466CA64}">
      <formula1>$Q$18:$Q$20</formula1>
    </dataValidation>
  </dataValidations>
  <pageMargins left="0.59055118110236227" right="0.23622047244094491" top="0.59055118110236227" bottom="0.59055118110236227" header="0.19685039370078741" footer="0.19685039370078741"/>
  <pageSetup paperSize="9" scale="75" fitToHeight="0" orientation="landscape" r:id="rId1"/>
  <headerFooter scaleWithDoc="0">
    <oddHeader>&amp;L&amp;G</oddHeader>
    <oddFooter>&amp;RIGF- VORDRUCK DLR-PT Stand: Juli 2025</oddFooter>
  </headerFooter>
  <rowBreaks count="2" manualBreakCount="2">
    <brk id="26" max="16383" man="1"/>
    <brk id="5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A21DD-F8DF-411E-BD96-1E6B8624C40E}">
  <sheetPr>
    <tabColor theme="7" tint="0.39997558519241921"/>
    <pageSetUpPr fitToPage="1"/>
  </sheetPr>
  <dimension ref="A2:K83"/>
  <sheetViews>
    <sheetView showGridLines="0" zoomScaleNormal="100" workbookViewId="0">
      <selection activeCell="B7" sqref="B7"/>
    </sheetView>
  </sheetViews>
  <sheetFormatPr baseColWidth="10" defaultRowHeight="15" x14ac:dyDescent="0.25"/>
  <cols>
    <col min="2" max="2" width="30.85546875" customWidth="1"/>
    <col min="8" max="8" width="2.7109375" customWidth="1"/>
  </cols>
  <sheetData>
    <row r="2" spans="1:7" ht="23.25" x14ac:dyDescent="0.35">
      <c r="A2" s="72" t="s">
        <v>8</v>
      </c>
      <c r="B2" s="1"/>
      <c r="C2" s="1"/>
      <c r="D2" s="1"/>
      <c r="E2" s="1"/>
      <c r="F2" s="1"/>
      <c r="G2" s="2"/>
    </row>
    <row r="3" spans="1:7" ht="15.75" x14ac:dyDescent="0.25">
      <c r="A3" s="1"/>
      <c r="B3" s="1"/>
      <c r="C3" s="1"/>
      <c r="D3" s="1"/>
      <c r="E3" s="1"/>
      <c r="F3" s="1"/>
      <c r="G3" s="2"/>
    </row>
    <row r="4" spans="1:7" ht="15.75" x14ac:dyDescent="0.25">
      <c r="A4" s="10" t="s">
        <v>28</v>
      </c>
      <c r="B4" s="1"/>
      <c r="C4" s="1"/>
      <c r="D4" s="1"/>
      <c r="E4" s="1"/>
      <c r="F4" s="1"/>
      <c r="G4" s="2"/>
    </row>
    <row r="5" spans="1:7" ht="16.5" thickBot="1" x14ac:dyDescent="0.3">
      <c r="A5" s="1"/>
      <c r="B5" s="1"/>
      <c r="C5" s="1"/>
      <c r="D5" s="1"/>
      <c r="E5" s="1"/>
      <c r="F5" s="1"/>
      <c r="G5" s="2"/>
    </row>
    <row r="6" spans="1:7" ht="33" customHeight="1" thickBot="1" x14ac:dyDescent="0.3">
      <c r="A6" s="103" t="s">
        <v>9</v>
      </c>
      <c r="B6" s="106" t="str">
        <f>IF(FE_2="","",FE_2)</f>
        <v/>
      </c>
      <c r="C6" s="104"/>
      <c r="D6" s="105"/>
      <c r="E6" s="1"/>
      <c r="F6" s="1"/>
      <c r="G6" s="2"/>
    </row>
    <row r="7" spans="1:7" ht="16.5" thickBot="1" x14ac:dyDescent="0.3">
      <c r="A7" s="1"/>
      <c r="B7" s="1"/>
      <c r="C7" s="1"/>
      <c r="D7" s="1"/>
      <c r="E7" s="1"/>
      <c r="F7" s="1"/>
      <c r="G7" s="2"/>
    </row>
    <row r="8" spans="1:7" ht="15.75" thickBot="1" x14ac:dyDescent="0.3">
      <c r="A8" s="31" t="s">
        <v>37</v>
      </c>
      <c r="B8" s="3"/>
      <c r="C8" s="64">
        <f>+'Hinweise und Grunddaten'!B19</f>
        <v>45658</v>
      </c>
      <c r="D8" s="65"/>
      <c r="E8" s="4"/>
    </row>
    <row r="9" spans="1:7" ht="15.75" thickBot="1" x14ac:dyDescent="0.3">
      <c r="A9" s="31"/>
      <c r="B9" s="3"/>
      <c r="C9" s="32"/>
      <c r="D9" s="32"/>
      <c r="E9" s="4"/>
      <c r="F9" s="32"/>
      <c r="G9" s="32"/>
    </row>
    <row r="10" spans="1:7" ht="15.75" thickBot="1" x14ac:dyDescent="0.3">
      <c r="A10" s="31" t="s">
        <v>38</v>
      </c>
      <c r="B10" s="3"/>
      <c r="C10" s="64">
        <f>+'Hinweise und Grunddaten'!E19</f>
        <v>46752</v>
      </c>
      <c r="D10" s="65"/>
      <c r="E10" s="4"/>
      <c r="F10" s="32"/>
      <c r="G10" s="32"/>
    </row>
    <row r="11" spans="1:7" x14ac:dyDescent="0.25">
      <c r="A11" s="31"/>
      <c r="B11" s="3"/>
      <c r="C11" s="128"/>
      <c r="D11" s="128"/>
      <c r="E11" s="4"/>
      <c r="F11" s="32"/>
      <c r="G11" s="32"/>
    </row>
    <row r="12" spans="1:7" x14ac:dyDescent="0.25">
      <c r="A12" s="3"/>
      <c r="B12" s="3"/>
      <c r="C12" s="3"/>
      <c r="D12" s="3"/>
      <c r="E12" s="3"/>
      <c r="F12" s="3"/>
      <c r="G12" s="3"/>
    </row>
    <row r="13" spans="1:7" x14ac:dyDescent="0.25">
      <c r="A13" s="140"/>
      <c r="B13" s="4"/>
      <c r="C13" s="5">
        <f>YEAR(C8)</f>
        <v>2025</v>
      </c>
      <c r="D13" s="5">
        <f>C13+1</f>
        <v>2026</v>
      </c>
      <c r="E13" s="5">
        <f t="shared" ref="E13:F13" si="0">D13+1</f>
        <v>2027</v>
      </c>
      <c r="F13" s="5">
        <f t="shared" si="0"/>
        <v>2028</v>
      </c>
      <c r="G13" s="5" t="s">
        <v>0</v>
      </c>
    </row>
    <row r="14" spans="1:7" ht="30" customHeight="1" x14ac:dyDescent="0.25">
      <c r="A14" s="107" t="s">
        <v>66</v>
      </c>
      <c r="B14" s="107" t="s">
        <v>63</v>
      </c>
      <c r="C14" s="51">
        <f>+'Finanzierungsplan FE2-Eingabe'!H13</f>
        <v>0</v>
      </c>
      <c r="D14" s="51">
        <f>+'Finanzierungsplan FE2-Eingabe'!J13</f>
        <v>0</v>
      </c>
      <c r="E14" s="51">
        <f>+'Finanzierungsplan FE2-Eingabe'!L13</f>
        <v>0</v>
      </c>
      <c r="F14" s="51">
        <f>+'Finanzierungsplan FE2-Eingabe'!N13</f>
        <v>0</v>
      </c>
      <c r="G14" s="51">
        <f>SUM(C14:F14)</f>
        <v>0</v>
      </c>
    </row>
    <row r="15" spans="1:7" ht="9.9499999999999993" customHeight="1" x14ac:dyDescent="0.25">
      <c r="A15" s="121"/>
      <c r="B15" s="121"/>
      <c r="C15" s="131"/>
      <c r="D15" s="131"/>
      <c r="E15" s="131"/>
      <c r="F15" s="131"/>
      <c r="G15" s="131"/>
    </row>
    <row r="16" spans="1:7" ht="30" customHeight="1" x14ac:dyDescent="0.25">
      <c r="A16" s="108" t="s">
        <v>58</v>
      </c>
      <c r="B16" s="108" t="s">
        <v>56</v>
      </c>
      <c r="C16" s="52">
        <f>+'Finanzierungsplan FE2-Eingabe'!H25</f>
        <v>0</v>
      </c>
      <c r="D16" s="52">
        <f>+'Finanzierungsplan FE2-Eingabe'!J25</f>
        <v>0</v>
      </c>
      <c r="E16" s="52">
        <f>+'Finanzierungsplan FE2-Eingabe'!L25</f>
        <v>0</v>
      </c>
      <c r="F16" s="52">
        <f>+'Finanzierungsplan FE2-Eingabe'!N25</f>
        <v>0</v>
      </c>
      <c r="G16" s="52">
        <f>SUM(C16:F16)</f>
        <v>0</v>
      </c>
    </row>
    <row r="17" spans="1:11" ht="9.9499999999999993" customHeight="1" x14ac:dyDescent="0.25">
      <c r="A17" s="121"/>
      <c r="B17" s="121"/>
      <c r="C17" s="131"/>
      <c r="D17" s="131"/>
      <c r="E17" s="131"/>
      <c r="F17" s="131"/>
      <c r="G17" s="131"/>
    </row>
    <row r="18" spans="1:11" ht="30" customHeight="1" x14ac:dyDescent="0.25">
      <c r="A18" s="108" t="s">
        <v>67</v>
      </c>
      <c r="B18" s="108" t="s">
        <v>65</v>
      </c>
      <c r="C18" s="52">
        <f>+'Finanzierungsplan FE2-Eingabe'!H37</f>
        <v>0</v>
      </c>
      <c r="D18" s="52">
        <f>+'Finanzierungsplan FE2-Eingabe'!J37</f>
        <v>0</v>
      </c>
      <c r="E18" s="52">
        <f>+'Finanzierungsplan FE2-Eingabe'!L37</f>
        <v>0</v>
      </c>
      <c r="F18" s="52">
        <f>+'Finanzierungsplan FE2-Eingabe'!N37</f>
        <v>0</v>
      </c>
      <c r="G18" s="52">
        <f>SUM(C18:F18)</f>
        <v>0</v>
      </c>
    </row>
    <row r="19" spans="1:11" ht="9.9499999999999993" customHeight="1" x14ac:dyDescent="0.25">
      <c r="A19" s="123"/>
      <c r="B19" s="124"/>
      <c r="C19" s="131"/>
      <c r="D19" s="131"/>
      <c r="E19" s="131"/>
      <c r="F19" s="131"/>
      <c r="G19" s="131"/>
    </row>
    <row r="20" spans="1:11" ht="30" customHeight="1" x14ac:dyDescent="0.25">
      <c r="A20" s="113" t="s">
        <v>68</v>
      </c>
      <c r="B20" s="133" t="s">
        <v>48</v>
      </c>
      <c r="C20" s="52">
        <f>+'Finanzierungsplan FE2-Eingabe'!E43</f>
        <v>0</v>
      </c>
      <c r="D20" s="52">
        <f>+'Finanzierungsplan FE2-Eingabe'!F43</f>
        <v>0</v>
      </c>
      <c r="E20" s="52">
        <f>+'Finanzierungsplan FE2-Eingabe'!G43</f>
        <v>0</v>
      </c>
      <c r="F20" s="52">
        <f>+'Finanzierungsplan FE2-Eingabe'!H43</f>
        <v>0</v>
      </c>
      <c r="G20" s="52">
        <f>SUM(C20:F20)</f>
        <v>0</v>
      </c>
    </row>
    <row r="21" spans="1:11" ht="9.9499999999999993" customHeight="1" x14ac:dyDescent="0.25">
      <c r="A21" s="123"/>
      <c r="B21" s="124"/>
      <c r="C21" s="131"/>
      <c r="D21" s="131"/>
      <c r="E21" s="131"/>
      <c r="F21" s="131"/>
      <c r="G21" s="131"/>
      <c r="K21" s="36"/>
    </row>
    <row r="22" spans="1:11" ht="30" customHeight="1" x14ac:dyDescent="0.25">
      <c r="A22" s="119"/>
      <c r="B22" s="119" t="s">
        <v>1</v>
      </c>
      <c r="C22" s="129">
        <f>SUM(C14:C20)</f>
        <v>0</v>
      </c>
      <c r="D22" s="129">
        <f t="shared" ref="D22:F22" si="1">SUM(D14:D20)</f>
        <v>0</v>
      </c>
      <c r="E22" s="129">
        <f t="shared" si="1"/>
        <v>0</v>
      </c>
      <c r="F22" s="129">
        <f t="shared" si="1"/>
        <v>0</v>
      </c>
      <c r="G22" s="129">
        <f>SUM(G14:G20)</f>
        <v>0</v>
      </c>
    </row>
    <row r="23" spans="1:11" ht="9.9499999999999993" customHeight="1" x14ac:dyDescent="0.25">
      <c r="A23" s="123"/>
      <c r="B23" s="124"/>
      <c r="C23" s="131"/>
      <c r="D23" s="131"/>
      <c r="E23" s="131"/>
      <c r="F23" s="131"/>
      <c r="G23" s="131"/>
    </row>
    <row r="24" spans="1:11" ht="30" customHeight="1" x14ac:dyDescent="0.25">
      <c r="A24" s="113" t="s">
        <v>69</v>
      </c>
      <c r="B24" s="115" t="s">
        <v>41</v>
      </c>
      <c r="C24" s="52">
        <f>+'Finanzierungsplan FE2-Eingabe'!F53</f>
        <v>0</v>
      </c>
      <c r="D24" s="52">
        <f>+'Finanzierungsplan FE2-Eingabe'!G53</f>
        <v>0</v>
      </c>
      <c r="E24" s="52">
        <f>+'Finanzierungsplan FE2-Eingabe'!H53</f>
        <v>0</v>
      </c>
      <c r="F24" s="52">
        <f>+'Finanzierungsplan FE2-Eingabe'!I53</f>
        <v>0</v>
      </c>
      <c r="G24" s="52">
        <f>SUM(C24:F24)</f>
        <v>0</v>
      </c>
    </row>
    <row r="25" spans="1:11" ht="9.9499999999999993" customHeight="1" x14ac:dyDescent="0.25">
      <c r="A25" s="123"/>
      <c r="B25" s="124"/>
      <c r="C25" s="131"/>
      <c r="D25" s="131"/>
      <c r="E25" s="131"/>
      <c r="F25" s="131"/>
      <c r="G25" s="131"/>
    </row>
    <row r="26" spans="1:11" ht="30" customHeight="1" x14ac:dyDescent="0.25">
      <c r="A26" s="113" t="s">
        <v>70</v>
      </c>
      <c r="B26" s="113" t="s">
        <v>2</v>
      </c>
      <c r="C26" s="52">
        <f>+'Finanzierungsplan FE2-Eingabe'!F65</f>
        <v>0</v>
      </c>
      <c r="D26" s="52">
        <f>+'Finanzierungsplan FE2-Eingabe'!G65</f>
        <v>0</v>
      </c>
      <c r="E26" s="52">
        <f>+'Finanzierungsplan FE2-Eingabe'!H65</f>
        <v>0</v>
      </c>
      <c r="F26" s="52">
        <f>+'Finanzierungsplan FE2-Eingabe'!I65</f>
        <v>0</v>
      </c>
      <c r="G26" s="52">
        <f>SUM(C26:F26)</f>
        <v>0</v>
      </c>
    </row>
    <row r="27" spans="1:11" ht="9.9499999999999993" customHeight="1" x14ac:dyDescent="0.25">
      <c r="A27" s="123"/>
      <c r="B27" s="124"/>
      <c r="C27" s="131"/>
      <c r="D27" s="131"/>
      <c r="E27" s="131"/>
      <c r="F27" s="131"/>
      <c r="G27" s="131"/>
    </row>
    <row r="28" spans="1:11" ht="30" customHeight="1" x14ac:dyDescent="0.25">
      <c r="A28" s="113" t="s">
        <v>64</v>
      </c>
      <c r="B28" s="116" t="s">
        <v>35</v>
      </c>
      <c r="C28" s="130">
        <f>+'Finanzierungsplan FE2-Eingabe'!E73</f>
        <v>0</v>
      </c>
      <c r="D28" s="130">
        <f>+'Finanzierungsplan FE2-Eingabe'!F73</f>
        <v>0</v>
      </c>
      <c r="E28" s="130">
        <f>+'Finanzierungsplan FE2-Eingabe'!G73</f>
        <v>0</v>
      </c>
      <c r="F28" s="130">
        <f>+'Finanzierungsplan FE2-Eingabe'!H73</f>
        <v>0</v>
      </c>
      <c r="G28" s="130">
        <f>SUM(C28:F28)</f>
        <v>0</v>
      </c>
    </row>
    <row r="29" spans="1:11" ht="9.9499999999999993" customHeight="1" x14ac:dyDescent="0.25">
      <c r="A29" s="123"/>
      <c r="B29" s="124"/>
      <c r="C29" s="131"/>
      <c r="D29" s="131"/>
      <c r="E29" s="131"/>
      <c r="F29" s="131"/>
      <c r="G29" s="131"/>
    </row>
    <row r="30" spans="1:11" ht="30" customHeight="1" x14ac:dyDescent="0.25">
      <c r="A30" s="119"/>
      <c r="B30" s="119" t="s">
        <v>3</v>
      </c>
      <c r="C30" s="129">
        <f>$C$24+$C$22+$C$26+$C$28</f>
        <v>0</v>
      </c>
      <c r="D30" s="129">
        <f>$D$24+$D$22+$D$26+$D$28</f>
        <v>0</v>
      </c>
      <c r="E30" s="129">
        <f>$E$24+$E$22+$E$26+$E$28</f>
        <v>0</v>
      </c>
      <c r="F30" s="129">
        <f>+$F$22+$F$24+$F$26+$F$28</f>
        <v>0</v>
      </c>
      <c r="G30" s="129">
        <f>+G22+G24+G26+G28</f>
        <v>0</v>
      </c>
      <c r="H30" s="53"/>
    </row>
    <row r="31" spans="1:11" x14ac:dyDescent="0.25">
      <c r="C31" s="49"/>
      <c r="D31" s="49"/>
      <c r="E31" s="49"/>
      <c r="F31" s="49"/>
      <c r="G31" s="49"/>
      <c r="H31" s="49"/>
      <c r="I31" s="49"/>
    </row>
    <row r="32" spans="1:11" x14ac:dyDescent="0.25">
      <c r="C32" s="49"/>
      <c r="D32" s="49"/>
      <c r="E32" s="49"/>
      <c r="F32" s="49"/>
      <c r="G32" s="49"/>
      <c r="H32" s="49"/>
      <c r="I32" s="49"/>
    </row>
    <row r="70" ht="15" customHeight="1" x14ac:dyDescent="0.25"/>
    <row r="83" ht="15" customHeight="1" x14ac:dyDescent="0.25"/>
  </sheetData>
  <sheetProtection algorithmName="SHA-512" hashValue="taijlWKx7p1qQv2DMwILIuBXebJSEwDcFjUijTSymLgkZ1HJYs+76KMqwIu5E6hSH0jTfVOL491VC152plA0kA==" saltValue="bfOWYeZ/j03pHr8cFY965A==" spinCount="100000" sheet="1" selectLockedCells="1"/>
  <pageMargins left="0.39370078740157483" right="0.39370078740157483" top="0.94488188976377963" bottom="0.59055118110236227" header="0.19685039370078741" footer="0.19685039370078741"/>
  <pageSetup paperSize="9" scale="96" orientation="portrait" r:id="rId1"/>
  <headerFooter>
    <oddHeader>&amp;L&amp;G</oddHeader>
    <oddFooter>&amp;L&amp;G&amp;RIGF- VORDRUCK DLR-PT Stand: Juli 2025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5F144-94E5-45C2-B4E4-AE9B1200DDD4}">
  <sheetPr>
    <tabColor theme="7" tint="0.39997558519241921"/>
  </sheetPr>
  <dimension ref="A1:S74"/>
  <sheetViews>
    <sheetView showGridLines="0" zoomScale="110" zoomScaleNormal="110" workbookViewId="0">
      <selection activeCell="I7" sqref="I7"/>
    </sheetView>
  </sheetViews>
  <sheetFormatPr baseColWidth="10" defaultRowHeight="15" x14ac:dyDescent="0.25"/>
  <cols>
    <col min="1" max="1" width="3.5703125" customWidth="1"/>
    <col min="2" max="2" width="22.42578125" bestFit="1" customWidth="1"/>
    <col min="5" max="5" width="11.5703125" bestFit="1" customWidth="1"/>
    <col min="6" max="6" width="12.28515625" customWidth="1"/>
    <col min="7" max="15" width="11.7109375" customWidth="1"/>
    <col min="16" max="17" width="2.7109375" customWidth="1"/>
  </cols>
  <sheetData>
    <row r="1" spans="1:18" ht="18.75" x14ac:dyDescent="0.3">
      <c r="A1" s="80" t="s">
        <v>12</v>
      </c>
    </row>
    <row r="3" spans="1:18" ht="15.75" thickBot="1" x14ac:dyDescent="0.3">
      <c r="A3" s="8" t="s">
        <v>71</v>
      </c>
    </row>
    <row r="4" spans="1:18" s="3" customFormat="1" ht="12" thickBot="1" x14ac:dyDescent="0.25">
      <c r="G4" s="66">
        <f>YEAR('Hinweise und Grunddaten'!B19)</f>
        <v>2025</v>
      </c>
      <c r="H4" s="67"/>
      <c r="I4" s="66">
        <f>G4+1</f>
        <v>2026</v>
      </c>
      <c r="J4" s="67"/>
      <c r="K4" s="66">
        <f>I4+1</f>
        <v>2027</v>
      </c>
      <c r="L4" s="67"/>
      <c r="M4" s="66">
        <f>K4+1</f>
        <v>2028</v>
      </c>
      <c r="N4" s="67"/>
    </row>
    <row r="5" spans="1:18" s="3" customFormat="1" ht="39.950000000000003" customHeight="1" x14ac:dyDescent="0.2">
      <c r="A5" s="143" t="s">
        <v>101</v>
      </c>
      <c r="B5" s="12" t="s">
        <v>14</v>
      </c>
      <c r="C5" s="165" t="s">
        <v>42</v>
      </c>
      <c r="D5" s="12" t="s">
        <v>34</v>
      </c>
      <c r="E5" s="39" t="s">
        <v>102</v>
      </c>
      <c r="F5" s="12" t="s">
        <v>88</v>
      </c>
      <c r="G5" s="40" t="s">
        <v>103</v>
      </c>
      <c r="H5" s="42" t="s">
        <v>17</v>
      </c>
      <c r="I5" s="40" t="s">
        <v>103</v>
      </c>
      <c r="J5" s="41" t="s">
        <v>17</v>
      </c>
      <c r="K5" s="40" t="s">
        <v>103</v>
      </c>
      <c r="L5" s="42" t="s">
        <v>17</v>
      </c>
      <c r="M5" s="40" t="s">
        <v>103</v>
      </c>
      <c r="N5" s="41" t="s">
        <v>17</v>
      </c>
      <c r="O5" s="13" t="s">
        <v>15</v>
      </c>
    </row>
    <row r="6" spans="1:18" s="232" customFormat="1" ht="30" customHeight="1" x14ac:dyDescent="0.25">
      <c r="A6" s="144">
        <v>1</v>
      </c>
      <c r="B6" s="145"/>
      <c r="C6" s="146"/>
      <c r="D6" s="145"/>
      <c r="E6" s="147"/>
      <c r="F6" s="148"/>
      <c r="G6" s="149"/>
      <c r="H6" s="150">
        <f>E6*G6</f>
        <v>0</v>
      </c>
      <c r="I6" s="149"/>
      <c r="J6" s="151">
        <f>E6*I6</f>
        <v>0</v>
      </c>
      <c r="K6" s="152"/>
      <c r="L6" s="150">
        <f>K6*E6</f>
        <v>0</v>
      </c>
      <c r="M6" s="149"/>
      <c r="N6" s="151">
        <f>M6*E6</f>
        <v>0</v>
      </c>
      <c r="O6" s="228">
        <f>H6+J6+L6+N6</f>
        <v>0</v>
      </c>
      <c r="Q6" s="237" t="s">
        <v>49</v>
      </c>
      <c r="R6" s="238"/>
    </row>
    <row r="7" spans="1:18" s="232" customFormat="1" ht="30" customHeight="1" x14ac:dyDescent="0.25">
      <c r="A7" s="144">
        <v>2</v>
      </c>
      <c r="B7" s="145"/>
      <c r="C7" s="146"/>
      <c r="D7" s="145"/>
      <c r="E7" s="147"/>
      <c r="F7" s="148"/>
      <c r="G7" s="149"/>
      <c r="H7" s="150">
        <f t="shared" ref="H7:H12" si="0">E7*G7</f>
        <v>0</v>
      </c>
      <c r="I7" s="149"/>
      <c r="J7" s="151">
        <f t="shared" ref="J7:J12" si="1">E7*I7</f>
        <v>0</v>
      </c>
      <c r="K7" s="152"/>
      <c r="L7" s="150">
        <f t="shared" ref="L7:L12" si="2">K7*E7</f>
        <v>0</v>
      </c>
      <c r="M7" s="149"/>
      <c r="N7" s="151">
        <f t="shared" ref="N7:N12" si="3">M7*E7</f>
        <v>0</v>
      </c>
      <c r="O7" s="228">
        <f>H7+J7+L7+N7</f>
        <v>0</v>
      </c>
      <c r="Q7" s="237" t="s">
        <v>50</v>
      </c>
      <c r="R7" s="238"/>
    </row>
    <row r="8" spans="1:18" s="232" customFormat="1" ht="30" customHeight="1" x14ac:dyDescent="0.25">
      <c r="A8" s="144">
        <v>3</v>
      </c>
      <c r="B8" s="145"/>
      <c r="C8" s="146"/>
      <c r="D8" s="145"/>
      <c r="E8" s="147"/>
      <c r="F8" s="148"/>
      <c r="G8" s="149"/>
      <c r="H8" s="150">
        <f t="shared" si="0"/>
        <v>0</v>
      </c>
      <c r="I8" s="149"/>
      <c r="J8" s="151">
        <f t="shared" si="1"/>
        <v>0</v>
      </c>
      <c r="K8" s="152"/>
      <c r="L8" s="150">
        <f t="shared" si="2"/>
        <v>0</v>
      </c>
      <c r="M8" s="149"/>
      <c r="N8" s="151">
        <f t="shared" si="3"/>
        <v>0</v>
      </c>
      <c r="O8" s="228">
        <f t="shared" ref="O8:O10" si="4">H8+J8+L8+N8</f>
        <v>0</v>
      </c>
      <c r="Q8" s="237"/>
      <c r="R8" s="238"/>
    </row>
    <row r="9" spans="1:18" s="232" customFormat="1" ht="30" customHeight="1" x14ac:dyDescent="0.25">
      <c r="A9" s="144">
        <v>4</v>
      </c>
      <c r="B9" s="145"/>
      <c r="C9" s="146"/>
      <c r="D9" s="145"/>
      <c r="E9" s="147"/>
      <c r="F9" s="148"/>
      <c r="G9" s="149"/>
      <c r="H9" s="150">
        <f t="shared" si="0"/>
        <v>0</v>
      </c>
      <c r="I9" s="149"/>
      <c r="J9" s="151">
        <f t="shared" si="1"/>
        <v>0</v>
      </c>
      <c r="K9" s="152"/>
      <c r="L9" s="150">
        <f t="shared" si="2"/>
        <v>0</v>
      </c>
      <c r="M9" s="149"/>
      <c r="N9" s="151">
        <f t="shared" si="3"/>
        <v>0</v>
      </c>
      <c r="O9" s="228">
        <f t="shared" si="4"/>
        <v>0</v>
      </c>
      <c r="Q9" s="237"/>
      <c r="R9" s="238"/>
    </row>
    <row r="10" spans="1:18" s="232" customFormat="1" ht="30" customHeight="1" x14ac:dyDescent="0.25">
      <c r="A10" s="144">
        <v>5</v>
      </c>
      <c r="B10" s="145"/>
      <c r="C10" s="146"/>
      <c r="D10" s="145"/>
      <c r="E10" s="147"/>
      <c r="F10" s="148"/>
      <c r="G10" s="149"/>
      <c r="H10" s="150">
        <f t="shared" si="0"/>
        <v>0</v>
      </c>
      <c r="I10" s="149"/>
      <c r="J10" s="151">
        <f t="shared" si="1"/>
        <v>0</v>
      </c>
      <c r="K10" s="152"/>
      <c r="L10" s="150">
        <f t="shared" si="2"/>
        <v>0</v>
      </c>
      <c r="M10" s="149"/>
      <c r="N10" s="151">
        <f t="shared" si="3"/>
        <v>0</v>
      </c>
      <c r="O10" s="228">
        <f t="shared" si="4"/>
        <v>0</v>
      </c>
      <c r="Q10" s="237"/>
      <c r="R10" s="238"/>
    </row>
    <row r="11" spans="1:18" s="232" customFormat="1" ht="30" customHeight="1" x14ac:dyDescent="0.25">
      <c r="A11" s="144">
        <v>6</v>
      </c>
      <c r="B11" s="145"/>
      <c r="C11" s="146"/>
      <c r="D11" s="145"/>
      <c r="E11" s="147"/>
      <c r="F11" s="148"/>
      <c r="G11" s="149"/>
      <c r="H11" s="150">
        <f t="shared" si="0"/>
        <v>0</v>
      </c>
      <c r="I11" s="149"/>
      <c r="J11" s="151">
        <f t="shared" si="1"/>
        <v>0</v>
      </c>
      <c r="K11" s="152"/>
      <c r="L11" s="150">
        <f t="shared" si="2"/>
        <v>0</v>
      </c>
      <c r="M11" s="149"/>
      <c r="N11" s="151">
        <f t="shared" si="3"/>
        <v>0</v>
      </c>
      <c r="O11" s="228">
        <f>H11+J11+L11+N11</f>
        <v>0</v>
      </c>
      <c r="Q11" s="238"/>
      <c r="R11" s="238"/>
    </row>
    <row r="12" spans="1:18" s="232" customFormat="1" ht="30" customHeight="1" thickBot="1" x14ac:dyDescent="0.3">
      <c r="A12" s="144">
        <v>7</v>
      </c>
      <c r="B12" s="153"/>
      <c r="C12" s="154"/>
      <c r="D12" s="153"/>
      <c r="E12" s="155"/>
      <c r="F12" s="156"/>
      <c r="G12" s="157"/>
      <c r="H12" s="150">
        <f t="shared" si="0"/>
        <v>0</v>
      </c>
      <c r="I12" s="157"/>
      <c r="J12" s="151">
        <f t="shared" si="1"/>
        <v>0</v>
      </c>
      <c r="K12" s="158"/>
      <c r="L12" s="150">
        <f t="shared" si="2"/>
        <v>0</v>
      </c>
      <c r="M12" s="157"/>
      <c r="N12" s="151">
        <f t="shared" si="3"/>
        <v>0</v>
      </c>
      <c r="O12" s="228">
        <f>H12+J12+L12+N12</f>
        <v>0</v>
      </c>
    </row>
    <row r="13" spans="1:18" s="232" customFormat="1" ht="30" customHeight="1" thickBot="1" x14ac:dyDescent="0.3">
      <c r="A13" s="159"/>
      <c r="B13" s="160"/>
      <c r="C13" s="160"/>
      <c r="D13" s="160"/>
      <c r="E13" s="160"/>
      <c r="F13" s="160" t="s">
        <v>16</v>
      </c>
      <c r="G13" s="161"/>
      <c r="H13" s="162">
        <f>SUM(H6:H12)</f>
        <v>0</v>
      </c>
      <c r="I13" s="161"/>
      <c r="J13" s="163">
        <f>SUM(J6:J12)</f>
        <v>0</v>
      </c>
      <c r="K13" s="164"/>
      <c r="L13" s="162">
        <f>SUM(L6:L12)</f>
        <v>0</v>
      </c>
      <c r="M13" s="161"/>
      <c r="N13" s="163">
        <f>SUM(N6:N12)</f>
        <v>0</v>
      </c>
      <c r="O13" s="233">
        <f>SUM(O6:O12)</f>
        <v>0</v>
      </c>
    </row>
    <row r="14" spans="1:18" s="3" customFormat="1" ht="11.25" x14ac:dyDescent="0.2"/>
    <row r="15" spans="1:18" ht="15.75" thickBot="1" x14ac:dyDescent="0.3">
      <c r="A15" s="8" t="s">
        <v>75</v>
      </c>
    </row>
    <row r="16" spans="1:18" s="3" customFormat="1" ht="12" thickBot="1" x14ac:dyDescent="0.25">
      <c r="G16" s="66">
        <f>YEAR('Hinweise und Grunddaten'!B19)</f>
        <v>2025</v>
      </c>
      <c r="H16" s="67"/>
      <c r="I16" s="66">
        <f>G16+1</f>
        <v>2026</v>
      </c>
      <c r="J16" s="67"/>
      <c r="K16" s="66">
        <f>I16+1</f>
        <v>2027</v>
      </c>
      <c r="L16" s="67"/>
      <c r="M16" s="66">
        <f>K16+1</f>
        <v>2028</v>
      </c>
      <c r="N16" s="67"/>
      <c r="O16" s="2"/>
    </row>
    <row r="17" spans="1:17" s="3" customFormat="1" ht="39.950000000000003" customHeight="1" x14ac:dyDescent="0.2">
      <c r="A17" s="143" t="s">
        <v>101</v>
      </c>
      <c r="B17" s="12" t="s">
        <v>14</v>
      </c>
      <c r="C17" s="165" t="s">
        <v>42</v>
      </c>
      <c r="D17" s="12" t="s">
        <v>34</v>
      </c>
      <c r="E17" s="39" t="s">
        <v>40</v>
      </c>
      <c r="F17" s="12" t="s">
        <v>88</v>
      </c>
      <c r="G17" s="40" t="s">
        <v>103</v>
      </c>
      <c r="H17" s="41" t="s">
        <v>17</v>
      </c>
      <c r="I17" s="40" t="s">
        <v>103</v>
      </c>
      <c r="J17" s="41" t="s">
        <v>17</v>
      </c>
      <c r="K17" s="40" t="s">
        <v>103</v>
      </c>
      <c r="L17" s="41" t="s">
        <v>17</v>
      </c>
      <c r="M17" s="40" t="s">
        <v>103</v>
      </c>
      <c r="N17" s="41" t="s">
        <v>17</v>
      </c>
      <c r="O17" s="13" t="s">
        <v>15</v>
      </c>
    </row>
    <row r="18" spans="1:17" s="239" customFormat="1" ht="30" customHeight="1" x14ac:dyDescent="0.25">
      <c r="A18" s="144">
        <v>1</v>
      </c>
      <c r="B18" s="166"/>
      <c r="C18" s="167"/>
      <c r="D18" s="166"/>
      <c r="E18" s="168"/>
      <c r="F18" s="169"/>
      <c r="G18" s="170"/>
      <c r="H18" s="171">
        <f>E18*G18</f>
        <v>0</v>
      </c>
      <c r="I18" s="172"/>
      <c r="J18" s="171">
        <f>E18*I18</f>
        <v>0</v>
      </c>
      <c r="K18" s="172"/>
      <c r="L18" s="171">
        <f>K18*E18</f>
        <v>0</v>
      </c>
      <c r="M18" s="170"/>
      <c r="N18" s="171">
        <f>M18*E18</f>
        <v>0</v>
      </c>
      <c r="O18" s="229">
        <f>H18+J18+L18+N18</f>
        <v>0</v>
      </c>
      <c r="Q18" s="240" t="s">
        <v>51</v>
      </c>
    </row>
    <row r="19" spans="1:17" s="239" customFormat="1" ht="30" customHeight="1" x14ac:dyDescent="0.25">
      <c r="A19" s="144">
        <v>2</v>
      </c>
      <c r="B19" s="166"/>
      <c r="C19" s="167"/>
      <c r="D19" s="166"/>
      <c r="E19" s="168"/>
      <c r="F19" s="169"/>
      <c r="G19" s="170"/>
      <c r="H19" s="171">
        <f t="shared" ref="H19:H24" si="5">E19*G19</f>
        <v>0</v>
      </c>
      <c r="I19" s="172"/>
      <c r="J19" s="171">
        <f t="shared" ref="J19:J24" si="6">E19*I19</f>
        <v>0</v>
      </c>
      <c r="K19" s="172"/>
      <c r="L19" s="171">
        <f t="shared" ref="L19:L24" si="7">K19*E19</f>
        <v>0</v>
      </c>
      <c r="M19" s="170"/>
      <c r="N19" s="171">
        <f t="shared" ref="N19:N24" si="8">M19*E19</f>
        <v>0</v>
      </c>
      <c r="O19" s="229">
        <f>H19+J19+L19+N19</f>
        <v>0</v>
      </c>
      <c r="Q19" s="240" t="s">
        <v>52</v>
      </c>
    </row>
    <row r="20" spans="1:17" s="239" customFormat="1" ht="30" customHeight="1" x14ac:dyDescent="0.25">
      <c r="A20" s="144">
        <v>3</v>
      </c>
      <c r="B20" s="166"/>
      <c r="C20" s="167"/>
      <c r="D20" s="166"/>
      <c r="E20" s="168"/>
      <c r="F20" s="169"/>
      <c r="G20" s="170"/>
      <c r="H20" s="171">
        <f t="shared" si="5"/>
        <v>0</v>
      </c>
      <c r="I20" s="172"/>
      <c r="J20" s="171">
        <f t="shared" si="6"/>
        <v>0</v>
      </c>
      <c r="K20" s="172"/>
      <c r="L20" s="171">
        <f t="shared" si="7"/>
        <v>0</v>
      </c>
      <c r="M20" s="170"/>
      <c r="N20" s="171">
        <f t="shared" si="8"/>
        <v>0</v>
      </c>
      <c r="O20" s="229">
        <f>H20+J20+L20+N20</f>
        <v>0</v>
      </c>
      <c r="Q20" s="240" t="s">
        <v>53</v>
      </c>
    </row>
    <row r="21" spans="1:17" s="239" customFormat="1" ht="30" customHeight="1" x14ac:dyDescent="0.25">
      <c r="A21" s="144">
        <v>4</v>
      </c>
      <c r="B21" s="166"/>
      <c r="C21" s="167"/>
      <c r="D21" s="166"/>
      <c r="E21" s="168"/>
      <c r="F21" s="169"/>
      <c r="G21" s="170"/>
      <c r="H21" s="171">
        <f t="shared" si="5"/>
        <v>0</v>
      </c>
      <c r="I21" s="172"/>
      <c r="J21" s="171">
        <f t="shared" si="6"/>
        <v>0</v>
      </c>
      <c r="K21" s="172"/>
      <c r="L21" s="171">
        <f t="shared" si="7"/>
        <v>0</v>
      </c>
      <c r="M21" s="170"/>
      <c r="N21" s="171">
        <f t="shared" si="8"/>
        <v>0</v>
      </c>
      <c r="O21" s="229">
        <f t="shared" ref="O21:O23" si="9">H21+J21+L21+N21</f>
        <v>0</v>
      </c>
      <c r="Q21" s="240"/>
    </row>
    <row r="22" spans="1:17" s="239" customFormat="1" ht="30" customHeight="1" x14ac:dyDescent="0.25">
      <c r="A22" s="144">
        <v>5</v>
      </c>
      <c r="B22" s="166"/>
      <c r="C22" s="167"/>
      <c r="D22" s="166"/>
      <c r="E22" s="168"/>
      <c r="F22" s="169"/>
      <c r="G22" s="170"/>
      <c r="H22" s="171">
        <f t="shared" si="5"/>
        <v>0</v>
      </c>
      <c r="I22" s="172"/>
      <c r="J22" s="171">
        <f t="shared" si="6"/>
        <v>0</v>
      </c>
      <c r="K22" s="172"/>
      <c r="L22" s="171">
        <f t="shared" si="7"/>
        <v>0</v>
      </c>
      <c r="M22" s="170"/>
      <c r="N22" s="171">
        <f t="shared" si="8"/>
        <v>0</v>
      </c>
      <c r="O22" s="229">
        <f t="shared" si="9"/>
        <v>0</v>
      </c>
      <c r="Q22" s="240"/>
    </row>
    <row r="23" spans="1:17" s="239" customFormat="1" ht="30" customHeight="1" x14ac:dyDescent="0.25">
      <c r="A23" s="144">
        <v>6</v>
      </c>
      <c r="B23" s="166"/>
      <c r="C23" s="167"/>
      <c r="D23" s="166"/>
      <c r="E23" s="168"/>
      <c r="F23" s="169"/>
      <c r="G23" s="170"/>
      <c r="H23" s="171">
        <f t="shared" si="5"/>
        <v>0</v>
      </c>
      <c r="I23" s="172"/>
      <c r="J23" s="171">
        <f t="shared" si="6"/>
        <v>0</v>
      </c>
      <c r="K23" s="172"/>
      <c r="L23" s="171">
        <f t="shared" si="7"/>
        <v>0</v>
      </c>
      <c r="M23" s="170"/>
      <c r="N23" s="171">
        <f t="shared" si="8"/>
        <v>0</v>
      </c>
      <c r="O23" s="229">
        <f t="shared" si="9"/>
        <v>0</v>
      </c>
      <c r="Q23" s="240"/>
    </row>
    <row r="24" spans="1:17" s="239" customFormat="1" ht="30" customHeight="1" thickBot="1" x14ac:dyDescent="0.3">
      <c r="A24" s="144">
        <v>7</v>
      </c>
      <c r="B24" s="173"/>
      <c r="C24" s="174"/>
      <c r="D24" s="173"/>
      <c r="E24" s="175"/>
      <c r="F24" s="176"/>
      <c r="G24" s="177"/>
      <c r="H24" s="171">
        <f t="shared" si="5"/>
        <v>0</v>
      </c>
      <c r="I24" s="178"/>
      <c r="J24" s="171">
        <f t="shared" si="6"/>
        <v>0</v>
      </c>
      <c r="K24" s="178"/>
      <c r="L24" s="171">
        <f t="shared" si="7"/>
        <v>0</v>
      </c>
      <c r="M24" s="177"/>
      <c r="N24" s="171">
        <f t="shared" si="8"/>
        <v>0</v>
      </c>
      <c r="O24" s="230">
        <f>H24+J24+L24+N24</f>
        <v>0</v>
      </c>
    </row>
    <row r="25" spans="1:17" s="239" customFormat="1" ht="30" customHeight="1" thickBot="1" x14ac:dyDescent="0.3">
      <c r="A25" s="179"/>
      <c r="B25" s="180"/>
      <c r="C25" s="180"/>
      <c r="D25" s="180"/>
      <c r="E25" s="180"/>
      <c r="F25" s="180" t="s">
        <v>16</v>
      </c>
      <c r="G25" s="181"/>
      <c r="H25" s="182">
        <f>SUM(H18:H24)</f>
        <v>0</v>
      </c>
      <c r="I25" s="183"/>
      <c r="J25" s="182">
        <f>SUM(J18:J24)</f>
        <v>0</v>
      </c>
      <c r="K25" s="183"/>
      <c r="L25" s="182">
        <f>SUM(L18:L24)</f>
        <v>0</v>
      </c>
      <c r="M25" s="181"/>
      <c r="N25" s="182">
        <f>SUM(N18:N24)</f>
        <v>0</v>
      </c>
      <c r="O25" s="234">
        <f>SUM(O18:O24)</f>
        <v>0</v>
      </c>
    </row>
    <row r="26" spans="1:17" s="3" customFormat="1" ht="11.25" x14ac:dyDescent="0.2">
      <c r="A26" s="23"/>
      <c r="B26" s="23"/>
      <c r="C26" s="23"/>
      <c r="D26" s="23"/>
      <c r="E26" s="23"/>
      <c r="F26" s="23"/>
      <c r="G26" s="24"/>
      <c r="H26" s="25"/>
      <c r="I26" s="24"/>
      <c r="J26" s="25"/>
      <c r="K26" s="24"/>
      <c r="L26" s="25"/>
      <c r="M26" s="24"/>
      <c r="N26" s="25"/>
      <c r="O26" s="231"/>
    </row>
    <row r="27" spans="1:17" ht="15.75" thickBot="1" x14ac:dyDescent="0.3">
      <c r="A27" s="8" t="s">
        <v>73</v>
      </c>
    </row>
    <row r="28" spans="1:17" s="3" customFormat="1" ht="12" thickBot="1" x14ac:dyDescent="0.25">
      <c r="G28" s="66">
        <f>YEAR('Hinweise und Grunddaten'!B19)</f>
        <v>2025</v>
      </c>
      <c r="H28" s="67"/>
      <c r="I28" s="66">
        <f>G28+1</f>
        <v>2026</v>
      </c>
      <c r="J28" s="67"/>
      <c r="K28" s="66">
        <f>I28+1</f>
        <v>2027</v>
      </c>
      <c r="L28" s="67"/>
      <c r="M28" s="66">
        <f>K28+1</f>
        <v>2028</v>
      </c>
      <c r="N28" s="67"/>
      <c r="O28" s="2"/>
    </row>
    <row r="29" spans="1:17" s="3" customFormat="1" ht="39.950000000000003" customHeight="1" x14ac:dyDescent="0.2">
      <c r="A29" s="143" t="s">
        <v>101</v>
      </c>
      <c r="B29" s="12" t="s">
        <v>14</v>
      </c>
      <c r="C29" s="165" t="s">
        <v>42</v>
      </c>
      <c r="D29" s="12" t="s">
        <v>34</v>
      </c>
      <c r="E29" s="39" t="s">
        <v>40</v>
      </c>
      <c r="F29" s="12" t="s">
        <v>88</v>
      </c>
      <c r="G29" s="40" t="s">
        <v>103</v>
      </c>
      <c r="H29" s="35" t="s">
        <v>17</v>
      </c>
      <c r="I29" s="40" t="s">
        <v>103</v>
      </c>
      <c r="J29" s="35" t="s">
        <v>17</v>
      </c>
      <c r="K29" s="40" t="s">
        <v>103</v>
      </c>
      <c r="L29" s="35" t="s">
        <v>17</v>
      </c>
      <c r="M29" s="40" t="s">
        <v>103</v>
      </c>
      <c r="N29" s="35" t="s">
        <v>17</v>
      </c>
      <c r="O29" s="13" t="s">
        <v>15</v>
      </c>
    </row>
    <row r="30" spans="1:17" s="239" customFormat="1" ht="30" customHeight="1" x14ac:dyDescent="0.25">
      <c r="A30" s="144">
        <v>1</v>
      </c>
      <c r="B30" s="166"/>
      <c r="C30" s="167"/>
      <c r="D30" s="166"/>
      <c r="E30" s="168"/>
      <c r="F30" s="169"/>
      <c r="G30" s="170"/>
      <c r="H30" s="171">
        <f>E30*G30</f>
        <v>0</v>
      </c>
      <c r="I30" s="170"/>
      <c r="J30" s="171">
        <f>E30*I30</f>
        <v>0</v>
      </c>
      <c r="K30" s="170"/>
      <c r="L30" s="171">
        <f>K30*E30</f>
        <v>0</v>
      </c>
      <c r="M30" s="170"/>
      <c r="N30" s="171">
        <f>M30*E30</f>
        <v>0</v>
      </c>
      <c r="O30" s="229">
        <f>H30+J30+L30+N30</f>
        <v>0</v>
      </c>
      <c r="Q30" s="240" t="s">
        <v>54</v>
      </c>
    </row>
    <row r="31" spans="1:17" s="239" customFormat="1" ht="30" customHeight="1" x14ac:dyDescent="0.25">
      <c r="A31" s="144">
        <v>2</v>
      </c>
      <c r="B31" s="166"/>
      <c r="C31" s="167"/>
      <c r="D31" s="166"/>
      <c r="E31" s="168"/>
      <c r="F31" s="169"/>
      <c r="G31" s="170"/>
      <c r="H31" s="171">
        <f t="shared" ref="H31:H36" si="10">E31*G31</f>
        <v>0</v>
      </c>
      <c r="I31" s="170"/>
      <c r="J31" s="171">
        <f t="shared" ref="J31:J36" si="11">E31*I31</f>
        <v>0</v>
      </c>
      <c r="K31" s="170"/>
      <c r="L31" s="171">
        <f t="shared" ref="L31:L36" si="12">K31*E31</f>
        <v>0</v>
      </c>
      <c r="M31" s="170"/>
      <c r="N31" s="171">
        <f t="shared" ref="N31:N36" si="13">M31*E31</f>
        <v>0</v>
      </c>
      <c r="O31" s="229">
        <f>H31+J31+L31+N31</f>
        <v>0</v>
      </c>
      <c r="Q31" s="240"/>
    </row>
    <row r="32" spans="1:17" s="239" customFormat="1" ht="30" customHeight="1" x14ac:dyDescent="0.25">
      <c r="A32" s="144">
        <v>3</v>
      </c>
      <c r="B32" s="166"/>
      <c r="C32" s="167"/>
      <c r="D32" s="166"/>
      <c r="E32" s="168"/>
      <c r="F32" s="169"/>
      <c r="G32" s="170"/>
      <c r="H32" s="171">
        <f t="shared" si="10"/>
        <v>0</v>
      </c>
      <c r="I32" s="170"/>
      <c r="J32" s="171">
        <f t="shared" si="11"/>
        <v>0</v>
      </c>
      <c r="K32" s="170"/>
      <c r="L32" s="171">
        <f t="shared" si="12"/>
        <v>0</v>
      </c>
      <c r="M32" s="170"/>
      <c r="N32" s="171">
        <f t="shared" si="13"/>
        <v>0</v>
      </c>
      <c r="O32" s="229">
        <f t="shared" ref="O32:O34" si="14">H32+J32+L32+N32</f>
        <v>0</v>
      </c>
      <c r="Q32" s="240"/>
    </row>
    <row r="33" spans="1:19" s="239" customFormat="1" ht="30" customHeight="1" x14ac:dyDescent="0.25">
      <c r="A33" s="144">
        <v>4</v>
      </c>
      <c r="B33" s="166"/>
      <c r="C33" s="167"/>
      <c r="D33" s="166"/>
      <c r="E33" s="168"/>
      <c r="F33" s="169"/>
      <c r="G33" s="170"/>
      <c r="H33" s="171">
        <f t="shared" si="10"/>
        <v>0</v>
      </c>
      <c r="I33" s="170"/>
      <c r="J33" s="171">
        <f t="shared" si="11"/>
        <v>0</v>
      </c>
      <c r="K33" s="170"/>
      <c r="L33" s="171">
        <f t="shared" si="12"/>
        <v>0</v>
      </c>
      <c r="M33" s="170"/>
      <c r="N33" s="171">
        <f t="shared" si="13"/>
        <v>0</v>
      </c>
      <c r="O33" s="229">
        <f t="shared" si="14"/>
        <v>0</v>
      </c>
      <c r="Q33" s="240"/>
    </row>
    <row r="34" spans="1:19" s="239" customFormat="1" ht="30" customHeight="1" x14ac:dyDescent="0.25">
      <c r="A34" s="144">
        <v>5</v>
      </c>
      <c r="B34" s="166"/>
      <c r="C34" s="167"/>
      <c r="D34" s="166"/>
      <c r="E34" s="168"/>
      <c r="F34" s="169"/>
      <c r="G34" s="170"/>
      <c r="H34" s="171">
        <f t="shared" si="10"/>
        <v>0</v>
      </c>
      <c r="I34" s="170"/>
      <c r="J34" s="171">
        <f t="shared" si="11"/>
        <v>0</v>
      </c>
      <c r="K34" s="170"/>
      <c r="L34" s="171">
        <f t="shared" si="12"/>
        <v>0</v>
      </c>
      <c r="M34" s="170"/>
      <c r="N34" s="171">
        <f t="shared" si="13"/>
        <v>0</v>
      </c>
      <c r="O34" s="229">
        <f t="shared" si="14"/>
        <v>0</v>
      </c>
    </row>
    <row r="35" spans="1:19" s="239" customFormat="1" ht="30" customHeight="1" x14ac:dyDescent="0.25">
      <c r="A35" s="144">
        <v>6</v>
      </c>
      <c r="B35" s="166"/>
      <c r="C35" s="167"/>
      <c r="D35" s="166"/>
      <c r="E35" s="168"/>
      <c r="F35" s="169"/>
      <c r="G35" s="170"/>
      <c r="H35" s="171">
        <f t="shared" si="10"/>
        <v>0</v>
      </c>
      <c r="I35" s="170"/>
      <c r="J35" s="171">
        <f t="shared" si="11"/>
        <v>0</v>
      </c>
      <c r="K35" s="170"/>
      <c r="L35" s="171">
        <f t="shared" si="12"/>
        <v>0</v>
      </c>
      <c r="M35" s="170"/>
      <c r="N35" s="171">
        <f t="shared" si="13"/>
        <v>0</v>
      </c>
      <c r="O35" s="229">
        <f>H35+J35+L35+N35</f>
        <v>0</v>
      </c>
    </row>
    <row r="36" spans="1:19" s="239" customFormat="1" ht="30" customHeight="1" thickBot="1" x14ac:dyDescent="0.3">
      <c r="A36" s="144">
        <v>7</v>
      </c>
      <c r="B36" s="184"/>
      <c r="C36" s="174"/>
      <c r="D36" s="184"/>
      <c r="E36" s="185"/>
      <c r="F36" s="186"/>
      <c r="G36" s="187"/>
      <c r="H36" s="188">
        <f t="shared" si="10"/>
        <v>0</v>
      </c>
      <c r="I36" s="187"/>
      <c r="J36" s="188">
        <f t="shared" si="11"/>
        <v>0</v>
      </c>
      <c r="K36" s="187"/>
      <c r="L36" s="188">
        <f t="shared" si="12"/>
        <v>0</v>
      </c>
      <c r="M36" s="187"/>
      <c r="N36" s="188">
        <f t="shared" si="13"/>
        <v>0</v>
      </c>
      <c r="O36" s="230">
        <f>H36+J36+L36+N36</f>
        <v>0</v>
      </c>
    </row>
    <row r="37" spans="1:19" s="239" customFormat="1" ht="30" customHeight="1" thickBot="1" x14ac:dyDescent="0.3">
      <c r="A37" s="179"/>
      <c r="B37" s="180"/>
      <c r="C37" s="180"/>
      <c r="D37" s="180"/>
      <c r="E37" s="180"/>
      <c r="F37" s="180" t="s">
        <v>16</v>
      </c>
      <c r="G37" s="189"/>
      <c r="H37" s="190">
        <f>SUM(H30:H36)</f>
        <v>0</v>
      </c>
      <c r="I37" s="189"/>
      <c r="J37" s="190">
        <f>SUM(J30:J36)</f>
        <v>0</v>
      </c>
      <c r="K37" s="189"/>
      <c r="L37" s="190">
        <f>SUM(L30:L36)</f>
        <v>0</v>
      </c>
      <c r="M37" s="189"/>
      <c r="N37" s="190">
        <f>SUM(N30:N36)</f>
        <v>0</v>
      </c>
      <c r="O37" s="235">
        <f>SUM(O30:O36)</f>
        <v>0</v>
      </c>
    </row>
    <row r="38" spans="1:19" s="3" customFormat="1" ht="11.25" x14ac:dyDescent="0.2"/>
    <row r="39" spans="1:19" x14ac:dyDescent="0.25">
      <c r="A39" s="8" t="s">
        <v>77</v>
      </c>
    </row>
    <row r="40" spans="1:19" x14ac:dyDescent="0.25">
      <c r="A40" s="38" t="s">
        <v>43</v>
      </c>
      <c r="K40" s="70"/>
    </row>
    <row r="41" spans="1:19" s="3" customFormat="1" ht="12" thickBot="1" x14ac:dyDescent="0.25">
      <c r="E41" s="7"/>
      <c r="F41" s="7"/>
      <c r="G41" s="7"/>
      <c r="H41" s="7"/>
      <c r="I41" s="7"/>
      <c r="J41" s="7"/>
    </row>
    <row r="42" spans="1:19" s="3" customFormat="1" ht="30" customHeight="1" thickBot="1" x14ac:dyDescent="0.25">
      <c r="A42" s="193" t="s">
        <v>101</v>
      </c>
      <c r="B42" s="68" t="s">
        <v>18</v>
      </c>
      <c r="C42" s="69"/>
      <c r="D42" s="69"/>
      <c r="E42" s="16">
        <f>YEAR('Hinweise und Grunddaten'!B19)</f>
        <v>2025</v>
      </c>
      <c r="F42" s="16">
        <f>E42+1</f>
        <v>2026</v>
      </c>
      <c r="G42" s="58">
        <f t="shared" ref="G42:H42" si="15">F42+1</f>
        <v>2027</v>
      </c>
      <c r="H42" s="16">
        <f t="shared" si="15"/>
        <v>2028</v>
      </c>
      <c r="I42" s="81" t="s">
        <v>15</v>
      </c>
    </row>
    <row r="43" spans="1:19" s="232" customFormat="1" ht="30" customHeight="1" thickBot="1" x14ac:dyDescent="0.3">
      <c r="A43" s="194">
        <v>1</v>
      </c>
      <c r="B43" s="192" t="s">
        <v>47</v>
      </c>
      <c r="C43" s="56"/>
      <c r="D43" s="56"/>
      <c r="E43" s="191">
        <f>ROUND(SUM(H13,H25,H37)*0.06,2)</f>
        <v>0</v>
      </c>
      <c r="F43" s="191">
        <f>ROUND(SUM(J13,J25,J37)*0.06,2)</f>
        <v>0</v>
      </c>
      <c r="G43" s="191">
        <f>IF(SUM(N13,N25,N37)=0,'Finanzierungsplan FE2-Eingabe'!$I$43-SUM('Finanzierungsplan FE2-Eingabe'!E43:F43),SUM(L13,L25,L37)*0.06)</f>
        <v>0</v>
      </c>
      <c r="H43" s="191">
        <f>IF(SUM(N13,N25,N37)&gt;0,I43-SUM(E43:G43),0)</f>
        <v>0</v>
      </c>
      <c r="I43" s="236">
        <f>ROUND(SUM(O13,O25,O37)*0.06,2)</f>
        <v>0</v>
      </c>
      <c r="S43" s="241"/>
    </row>
    <row r="44" spans="1:19" s="3" customFormat="1" ht="11.25" x14ac:dyDescent="0.2">
      <c r="A44" s="20"/>
      <c r="B44" s="21"/>
      <c r="C44" s="7"/>
      <c r="D44" s="7"/>
      <c r="E44" s="22"/>
      <c r="F44" s="22"/>
      <c r="G44" s="22"/>
      <c r="H44" s="22"/>
      <c r="I44" s="22"/>
      <c r="J44" s="242"/>
    </row>
    <row r="45" spans="1:19" s="3" customFormat="1" ht="11.25" x14ac:dyDescent="0.2"/>
    <row r="46" spans="1:19" x14ac:dyDescent="0.25">
      <c r="A46" s="8" t="s">
        <v>78</v>
      </c>
    </row>
    <row r="47" spans="1:19" s="3" customFormat="1" ht="12" thickBot="1" x14ac:dyDescent="0.25">
      <c r="E47" s="7"/>
      <c r="F47" s="7"/>
      <c r="G47" s="7"/>
      <c r="H47" s="7"/>
      <c r="I47" s="7"/>
      <c r="J47" s="7"/>
    </row>
    <row r="48" spans="1:19" s="3" customFormat="1" ht="30" customHeight="1" thickBot="1" x14ac:dyDescent="0.25">
      <c r="A48" s="193" t="s">
        <v>101</v>
      </c>
      <c r="B48" s="15" t="s">
        <v>18</v>
      </c>
      <c r="C48" s="15" t="s">
        <v>19</v>
      </c>
      <c r="D48" s="57" t="s">
        <v>20</v>
      </c>
      <c r="E48" s="16" t="s">
        <v>21</v>
      </c>
      <c r="F48" s="58">
        <f>YEAR('Hinweise und Grunddaten'!B19)</f>
        <v>2025</v>
      </c>
      <c r="G48" s="16">
        <f>F48+1</f>
        <v>2026</v>
      </c>
      <c r="H48" s="58">
        <f t="shared" ref="H48:I48" si="16">G48+1</f>
        <v>2027</v>
      </c>
      <c r="I48" s="16">
        <f t="shared" si="16"/>
        <v>2028</v>
      </c>
      <c r="J48" s="81" t="s">
        <v>15</v>
      </c>
    </row>
    <row r="49" spans="1:11" s="3" customFormat="1" ht="30" customHeight="1" x14ac:dyDescent="0.2">
      <c r="A49" s="195">
        <v>1</v>
      </c>
      <c r="B49" s="213"/>
      <c r="C49" s="208"/>
      <c r="D49" s="209"/>
      <c r="E49" s="210">
        <f>+C49*D49</f>
        <v>0</v>
      </c>
      <c r="F49" s="198"/>
      <c r="G49" s="197"/>
      <c r="H49" s="198"/>
      <c r="I49" s="197"/>
      <c r="J49" s="199">
        <f>SUM(F49:I49)</f>
        <v>0</v>
      </c>
    </row>
    <row r="50" spans="1:11" s="3" customFormat="1" ht="30" customHeight="1" x14ac:dyDescent="0.2">
      <c r="A50" s="144">
        <v>2</v>
      </c>
      <c r="B50" s="214"/>
      <c r="C50" s="168"/>
      <c r="D50" s="211"/>
      <c r="E50" s="210">
        <f t="shared" ref="E50:E52" si="17">+C50*D50</f>
        <v>0</v>
      </c>
      <c r="F50" s="201"/>
      <c r="G50" s="200"/>
      <c r="H50" s="201"/>
      <c r="I50" s="200"/>
      <c r="J50" s="199">
        <f t="shared" ref="J50:J52" si="18">SUM(F50:I50)</f>
        <v>0</v>
      </c>
    </row>
    <row r="51" spans="1:11" s="3" customFormat="1" ht="30" customHeight="1" x14ac:dyDescent="0.2">
      <c r="A51" s="144">
        <v>3</v>
      </c>
      <c r="B51" s="214"/>
      <c r="C51" s="168"/>
      <c r="D51" s="209"/>
      <c r="E51" s="210">
        <f t="shared" si="17"/>
        <v>0</v>
      </c>
      <c r="F51" s="201"/>
      <c r="G51" s="200"/>
      <c r="H51" s="201"/>
      <c r="I51" s="200"/>
      <c r="J51" s="199">
        <f t="shared" si="18"/>
        <v>0</v>
      </c>
    </row>
    <row r="52" spans="1:11" s="3" customFormat="1" ht="30" customHeight="1" thickBot="1" x14ac:dyDescent="0.25">
      <c r="A52" s="196">
        <v>4</v>
      </c>
      <c r="B52" s="215"/>
      <c r="C52" s="175"/>
      <c r="D52" s="211"/>
      <c r="E52" s="210">
        <f t="shared" si="17"/>
        <v>0</v>
      </c>
      <c r="F52" s="204"/>
      <c r="G52" s="203"/>
      <c r="H52" s="204"/>
      <c r="I52" s="203"/>
      <c r="J52" s="199">
        <f t="shared" si="18"/>
        <v>0</v>
      </c>
    </row>
    <row r="53" spans="1:11" s="3" customFormat="1" ht="30" customHeight="1" thickBot="1" x14ac:dyDescent="0.25">
      <c r="A53" s="71"/>
      <c r="B53" s="180"/>
      <c r="C53" s="180"/>
      <c r="D53" s="180" t="s">
        <v>16</v>
      </c>
      <c r="E53" s="212">
        <f t="shared" ref="E53:J53" si="19">SUM(E49:E52)</f>
        <v>0</v>
      </c>
      <c r="F53" s="206">
        <f t="shared" si="19"/>
        <v>0</v>
      </c>
      <c r="G53" s="206">
        <f t="shared" si="19"/>
        <v>0</v>
      </c>
      <c r="H53" s="206">
        <f t="shared" si="19"/>
        <v>0</v>
      </c>
      <c r="I53" s="206">
        <f t="shared" si="19"/>
        <v>0</v>
      </c>
      <c r="J53" s="234">
        <f t="shared" si="19"/>
        <v>0</v>
      </c>
    </row>
    <row r="54" spans="1:11" s="3" customFormat="1" ht="11.25" x14ac:dyDescent="0.2">
      <c r="A54" s="23"/>
      <c r="B54" s="23"/>
      <c r="C54" s="23"/>
      <c r="D54" s="23"/>
      <c r="E54" s="19"/>
      <c r="F54" s="19"/>
      <c r="G54" s="19"/>
      <c r="H54" s="19"/>
      <c r="I54" s="19"/>
      <c r="J54" s="243"/>
    </row>
    <row r="55" spans="1:11" s="3" customFormat="1" ht="11.25" x14ac:dyDescent="0.2">
      <c r="A55" s="244"/>
    </row>
    <row r="56" spans="1:11" ht="18.75" x14ac:dyDescent="0.3">
      <c r="A56" s="80" t="s">
        <v>22</v>
      </c>
    </row>
    <row r="58" spans="1:11" x14ac:dyDescent="0.25">
      <c r="A58" s="8" t="s">
        <v>74</v>
      </c>
    </row>
    <row r="59" spans="1:11" s="3" customFormat="1" ht="12" thickBot="1" x14ac:dyDescent="0.25">
      <c r="E59" s="7"/>
      <c r="F59" s="7"/>
      <c r="G59" s="7"/>
      <c r="H59" s="7"/>
      <c r="I59" s="7"/>
      <c r="J59" s="7"/>
      <c r="K59" s="7"/>
    </row>
    <row r="60" spans="1:11" s="3" customFormat="1" ht="30" customHeight="1" thickBot="1" x14ac:dyDescent="0.25">
      <c r="A60" s="193" t="s">
        <v>101</v>
      </c>
      <c r="B60" s="15" t="s">
        <v>23</v>
      </c>
      <c r="C60" s="68" t="s">
        <v>24</v>
      </c>
      <c r="D60" s="69"/>
      <c r="E60" s="16" t="s">
        <v>25</v>
      </c>
      <c r="F60" s="58">
        <f>YEAR('Hinweise und Grunddaten'!B19)</f>
        <v>2025</v>
      </c>
      <c r="G60" s="16">
        <f>F60+1</f>
        <v>2026</v>
      </c>
      <c r="H60" s="58">
        <f t="shared" ref="H60:I60" si="20">G60+1</f>
        <v>2027</v>
      </c>
      <c r="I60" s="16">
        <f t="shared" si="20"/>
        <v>2028</v>
      </c>
      <c r="J60" s="81" t="s">
        <v>15</v>
      </c>
    </row>
    <row r="61" spans="1:11" s="3" customFormat="1" ht="30" customHeight="1" x14ac:dyDescent="0.2">
      <c r="A61" s="195">
        <v>1</v>
      </c>
      <c r="B61" s="216"/>
      <c r="C61" s="217"/>
      <c r="D61" s="218"/>
      <c r="E61" s="197"/>
      <c r="F61" s="198"/>
      <c r="G61" s="197"/>
      <c r="H61" s="198"/>
      <c r="I61" s="197"/>
      <c r="J61" s="199">
        <f>SUM(F61:I61)</f>
        <v>0</v>
      </c>
    </row>
    <row r="62" spans="1:11" s="3" customFormat="1" ht="30" customHeight="1" x14ac:dyDescent="0.2">
      <c r="A62" s="144">
        <v>2</v>
      </c>
      <c r="B62" s="219"/>
      <c r="C62" s="220"/>
      <c r="D62" s="221"/>
      <c r="E62" s="200"/>
      <c r="F62" s="201"/>
      <c r="G62" s="200"/>
      <c r="H62" s="201"/>
      <c r="I62" s="200"/>
      <c r="J62" s="202">
        <f>SUM(F62:I62)</f>
        <v>0</v>
      </c>
    </row>
    <row r="63" spans="1:11" s="3" customFormat="1" ht="30" customHeight="1" x14ac:dyDescent="0.2">
      <c r="A63" s="144">
        <v>3</v>
      </c>
      <c r="B63" s="219"/>
      <c r="C63" s="220"/>
      <c r="D63" s="221"/>
      <c r="E63" s="200"/>
      <c r="F63" s="201"/>
      <c r="G63" s="200"/>
      <c r="H63" s="201"/>
      <c r="I63" s="200"/>
      <c r="J63" s="202">
        <f>SUM(F63:I63)</f>
        <v>0</v>
      </c>
    </row>
    <row r="64" spans="1:11" s="3" customFormat="1" ht="30" customHeight="1" thickBot="1" x14ac:dyDescent="0.25">
      <c r="A64" s="196">
        <v>4</v>
      </c>
      <c r="B64" s="222"/>
      <c r="C64" s="223"/>
      <c r="D64" s="224"/>
      <c r="E64" s="203"/>
      <c r="F64" s="204"/>
      <c r="G64" s="203"/>
      <c r="H64" s="204"/>
      <c r="I64" s="203"/>
      <c r="J64" s="205">
        <f>SUM(F64:I64)</f>
        <v>0</v>
      </c>
    </row>
    <row r="65" spans="1:11" s="3" customFormat="1" ht="30" customHeight="1" thickBot="1" x14ac:dyDescent="0.25">
      <c r="A65" s="37"/>
      <c r="B65" s="180"/>
      <c r="C65" s="180"/>
      <c r="D65" s="180" t="s">
        <v>16</v>
      </c>
      <c r="E65" s="206">
        <f t="shared" ref="E65:J65" si="21">SUM(E61:E64)</f>
        <v>0</v>
      </c>
      <c r="F65" s="207">
        <f t="shared" si="21"/>
        <v>0</v>
      </c>
      <c r="G65" s="206">
        <f t="shared" si="21"/>
        <v>0</v>
      </c>
      <c r="H65" s="207">
        <f t="shared" si="21"/>
        <v>0</v>
      </c>
      <c r="I65" s="206">
        <f t="shared" si="21"/>
        <v>0</v>
      </c>
      <c r="J65" s="234">
        <f t="shared" si="21"/>
        <v>0</v>
      </c>
    </row>
    <row r="66" spans="1:11" s="3" customFormat="1" ht="11.25" x14ac:dyDescent="0.2">
      <c r="A66" s="18"/>
      <c r="B66" s="18"/>
      <c r="C66" s="18"/>
      <c r="D66" s="18"/>
      <c r="E66" s="46"/>
      <c r="F66" s="46"/>
      <c r="G66" s="46"/>
      <c r="H66" s="46"/>
      <c r="I66" s="46"/>
      <c r="J66" s="245"/>
    </row>
    <row r="67" spans="1:11" s="3" customFormat="1" ht="11.25" x14ac:dyDescent="0.2">
      <c r="A67" s="246"/>
      <c r="B67" s="18"/>
      <c r="C67" s="18"/>
      <c r="D67" s="18"/>
      <c r="E67" s="46"/>
      <c r="F67" s="46"/>
      <c r="G67" s="46"/>
      <c r="H67" s="46"/>
      <c r="I67" s="46"/>
      <c r="J67" s="245"/>
    </row>
    <row r="68" spans="1:11" ht="18.75" x14ac:dyDescent="0.3">
      <c r="A68" s="80" t="s">
        <v>26</v>
      </c>
      <c r="E68" s="34"/>
      <c r="F68" s="34"/>
      <c r="G68" s="34"/>
      <c r="H68" s="34"/>
      <c r="I68" s="34"/>
      <c r="J68" s="34"/>
    </row>
    <row r="69" spans="1:11" x14ac:dyDescent="0.25">
      <c r="E69" s="34"/>
      <c r="F69" s="34"/>
      <c r="G69" s="34"/>
      <c r="H69" s="34"/>
      <c r="I69" s="34"/>
      <c r="J69" s="34"/>
    </row>
    <row r="70" spans="1:11" x14ac:dyDescent="0.25">
      <c r="A70" s="8" t="s">
        <v>76</v>
      </c>
      <c r="E70" s="34"/>
      <c r="F70" s="34"/>
      <c r="G70" s="34"/>
      <c r="H70" s="34"/>
      <c r="I70" s="34"/>
      <c r="J70" s="34"/>
    </row>
    <row r="71" spans="1:11" s="3" customFormat="1" ht="12" thickBot="1" x14ac:dyDescent="0.25">
      <c r="E71" s="47"/>
      <c r="F71" s="47"/>
      <c r="G71" s="47"/>
      <c r="H71" s="47"/>
      <c r="I71" s="47"/>
      <c r="J71" s="47"/>
    </row>
    <row r="72" spans="1:11" s="3" customFormat="1" ht="30" customHeight="1" thickBot="1" x14ac:dyDescent="0.25">
      <c r="A72" s="193" t="s">
        <v>101</v>
      </c>
      <c r="B72" s="68" t="s">
        <v>18</v>
      </c>
      <c r="C72" s="69"/>
      <c r="D72" s="69"/>
      <c r="E72" s="16">
        <f>YEAR('Hinweise und Grunddaten'!B19)</f>
        <v>2025</v>
      </c>
      <c r="F72" s="16">
        <f>E72+1</f>
        <v>2026</v>
      </c>
      <c r="G72" s="58">
        <f t="shared" ref="G72:H72" si="22">F72+1</f>
        <v>2027</v>
      </c>
      <c r="H72" s="16">
        <f t="shared" si="22"/>
        <v>2028</v>
      </c>
      <c r="I72" s="48" t="s">
        <v>15</v>
      </c>
      <c r="J72" s="247"/>
    </row>
    <row r="73" spans="1:11" s="3" customFormat="1" ht="30" customHeight="1" thickBot="1" x14ac:dyDescent="0.25">
      <c r="A73" s="194">
        <v>1</v>
      </c>
      <c r="B73" s="192" t="s">
        <v>26</v>
      </c>
      <c r="C73" s="56"/>
      <c r="D73" s="56"/>
      <c r="E73" s="227">
        <f>ROUND(SUM(H13,H25,H37,E43,F53)*0.2,2)</f>
        <v>0</v>
      </c>
      <c r="F73" s="227">
        <f>ROUND(SUM(J13,J25,J37,F43,G53)*0.2,2)</f>
        <v>0</v>
      </c>
      <c r="G73" s="227">
        <f>IF(SUM(N13,N25,N37,H43,I53)=0,J74-SUM('Finanzierungsplan FE2-Eingabe'!E73:F73),ROUND(SUM(L13,L25,L37,G43,H53)*0.2,2))</f>
        <v>0</v>
      </c>
      <c r="H73" s="227">
        <f>IF(SUM(N13,N25,N37,H43,I53)&gt;0,J74-SUM(E73:G73),0)</f>
        <v>0</v>
      </c>
      <c r="I73" s="250">
        <f>SUM(E73:H73)</f>
        <v>0</v>
      </c>
      <c r="J73" s="249" t="str">
        <f>IF(SUM($E$73:$H$73)&gt;$J$74,"Pauschale zu hoch angesetzt","")</f>
        <v/>
      </c>
      <c r="K73" s="2"/>
    </row>
    <row r="74" spans="1:11" x14ac:dyDescent="0.25">
      <c r="A74" s="20"/>
      <c r="B74" s="21"/>
      <c r="C74" s="7"/>
      <c r="D74" s="7"/>
      <c r="E74" s="22"/>
      <c r="F74" s="22"/>
      <c r="G74" s="22"/>
      <c r="H74" s="22"/>
      <c r="I74" s="22"/>
      <c r="J74" s="55">
        <f>ROUND(0.2*SUM('Finanzierungsplan FE2-Übersicht'!$G$22,MIN('Finanzierungsplan FE2-Übersicht'!$G$24,50000)),2)</f>
        <v>0</v>
      </c>
    </row>
  </sheetData>
  <sheetProtection algorithmName="SHA-512" hashValue="ExOqhZODeyFH7eAmVM8eLD8P9j0HvpUq1QzAD2thnPQi+QpQ7OY7Bcj6Nzryu4Nz6gOmPyMRp2nBNuITjxmc0g==" saltValue="giNGeuPgUTt8C9KasjRhgg==" spinCount="100000" sheet="1" selectLockedCells="1"/>
  <dataValidations count="3">
    <dataValidation type="list" allowBlank="1" showInputMessage="1" showErrorMessage="1" sqref="D30:D36" xr:uid="{2AD6A411-83C2-4DD3-80EC-AA206C3A50A2}">
      <formula1>$Q$30</formula1>
    </dataValidation>
    <dataValidation type="list" allowBlank="1" showInputMessage="1" showErrorMessage="1" sqref="D18:D24" xr:uid="{9E7E6CE5-01D1-4682-99D7-F9E8A535B862}">
      <formula1>$Q$18:$Q$20</formula1>
    </dataValidation>
    <dataValidation type="list" allowBlank="1" showInputMessage="1" showErrorMessage="1" sqref="D6:D12" xr:uid="{AD81D8B4-50BA-4BA5-A70A-94F1754E8803}">
      <formula1>$Q$6:$Q$7</formula1>
    </dataValidation>
  </dataValidations>
  <pageMargins left="0.59055118110236227" right="0.23622047244094491" top="0.59055118110236227" bottom="0.59055118110236227" header="0.19685039370078741" footer="0.19685039370078741"/>
  <pageSetup paperSize="9" scale="75" fitToHeight="0" orientation="landscape" r:id="rId1"/>
  <headerFooter scaleWithDoc="0">
    <oddHeader>&amp;L&amp;G</oddHeader>
    <oddFooter>&amp;RIGF- VORDRUCK DLR-PT Stand: Juli 2025</oddFooter>
  </headerFooter>
  <rowBreaks count="2" manualBreakCount="2">
    <brk id="26" max="16383" man="1"/>
    <brk id="5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8BBB6-685D-4296-904D-A6CFEB305D15}">
  <sheetPr>
    <tabColor theme="7" tint="-0.249977111117893"/>
    <pageSetUpPr fitToPage="1"/>
  </sheetPr>
  <dimension ref="A2:K83"/>
  <sheetViews>
    <sheetView showGridLines="0" zoomScaleNormal="100" workbookViewId="0">
      <selection activeCell="B7" sqref="B7"/>
    </sheetView>
  </sheetViews>
  <sheetFormatPr baseColWidth="10" defaultRowHeight="15" x14ac:dyDescent="0.25"/>
  <cols>
    <col min="2" max="2" width="30.85546875" customWidth="1"/>
    <col min="8" max="8" width="2.7109375" customWidth="1"/>
  </cols>
  <sheetData>
    <row r="2" spans="1:7" ht="23.25" x14ac:dyDescent="0.35">
      <c r="A2" s="72" t="s">
        <v>10</v>
      </c>
      <c r="B2" s="1"/>
      <c r="C2" s="1"/>
      <c r="D2" s="1"/>
      <c r="E2" s="1"/>
      <c r="F2" s="1"/>
      <c r="G2" s="2"/>
    </row>
    <row r="3" spans="1:7" ht="15.75" x14ac:dyDescent="0.25">
      <c r="A3" s="1"/>
      <c r="B3" s="1"/>
      <c r="C3" s="1"/>
      <c r="D3" s="1"/>
      <c r="E3" s="1"/>
      <c r="F3" s="1"/>
      <c r="G3" s="2"/>
    </row>
    <row r="4" spans="1:7" ht="15.75" x14ac:dyDescent="0.25">
      <c r="A4" s="10" t="s">
        <v>28</v>
      </c>
      <c r="B4" s="1"/>
      <c r="C4" s="1"/>
      <c r="D4" s="1"/>
      <c r="E4" s="1"/>
      <c r="F4" s="1"/>
      <c r="G4" s="2"/>
    </row>
    <row r="5" spans="1:7" ht="16.5" thickBot="1" x14ac:dyDescent="0.3">
      <c r="A5" s="10"/>
      <c r="B5" s="1"/>
      <c r="C5" s="1"/>
      <c r="D5" s="1"/>
      <c r="E5" s="1"/>
      <c r="F5" s="1"/>
      <c r="G5" s="2"/>
    </row>
    <row r="6" spans="1:7" ht="33" customHeight="1" thickBot="1" x14ac:dyDescent="0.3">
      <c r="A6" s="103" t="s">
        <v>11</v>
      </c>
      <c r="B6" s="106" t="str">
        <f>IF(FE_3="","",FE_3)</f>
        <v/>
      </c>
      <c r="C6" s="104"/>
      <c r="D6" s="105"/>
      <c r="E6" s="1"/>
      <c r="F6" s="1"/>
      <c r="G6" s="2"/>
    </row>
    <row r="7" spans="1:7" ht="16.5" thickBot="1" x14ac:dyDescent="0.3">
      <c r="A7" s="1"/>
      <c r="B7" s="1"/>
      <c r="C7" s="1"/>
      <c r="D7" s="1"/>
      <c r="E7" s="1"/>
      <c r="F7" s="1"/>
      <c r="G7" s="2"/>
    </row>
    <row r="8" spans="1:7" ht="15.75" thickBot="1" x14ac:dyDescent="0.3">
      <c r="A8" s="31" t="s">
        <v>37</v>
      </c>
      <c r="B8" s="3"/>
      <c r="C8" s="64">
        <f>+'Hinweise und Grunddaten'!B19</f>
        <v>45658</v>
      </c>
      <c r="D8" s="65"/>
      <c r="E8" s="4"/>
      <c r="G8" s="2"/>
    </row>
    <row r="9" spans="1:7" ht="15.75" thickBot="1" x14ac:dyDescent="0.3">
      <c r="A9" s="31"/>
      <c r="B9" s="3"/>
      <c r="C9" s="32"/>
      <c r="D9" s="32"/>
      <c r="E9" s="4"/>
      <c r="F9" s="32"/>
      <c r="G9" s="2"/>
    </row>
    <row r="10" spans="1:7" ht="15.75" thickBot="1" x14ac:dyDescent="0.3">
      <c r="A10" s="31" t="s">
        <v>38</v>
      </c>
      <c r="B10" s="3"/>
      <c r="C10" s="64">
        <f>+'Hinweise und Grunddaten'!E19</f>
        <v>46752</v>
      </c>
      <c r="D10" s="65"/>
      <c r="E10" s="4"/>
      <c r="F10" s="32"/>
      <c r="G10" s="2"/>
    </row>
    <row r="11" spans="1:7" x14ac:dyDescent="0.25">
      <c r="A11" s="31"/>
      <c r="B11" s="3"/>
      <c r="C11" s="128"/>
      <c r="D11" s="128"/>
      <c r="E11" s="4"/>
      <c r="F11" s="32"/>
      <c r="G11" s="2"/>
    </row>
    <row r="12" spans="1:7" x14ac:dyDescent="0.25">
      <c r="A12" s="3"/>
      <c r="B12" s="3"/>
      <c r="C12" s="3"/>
      <c r="D12" s="3"/>
      <c r="E12" s="3"/>
      <c r="F12" s="3"/>
      <c r="G12" s="3"/>
    </row>
    <row r="13" spans="1:7" x14ac:dyDescent="0.25">
      <c r="A13" s="140"/>
      <c r="B13" s="4"/>
      <c r="C13" s="5">
        <f>YEAR(C8)</f>
        <v>2025</v>
      </c>
      <c r="D13" s="5">
        <f>C13+1</f>
        <v>2026</v>
      </c>
      <c r="E13" s="5">
        <f t="shared" ref="E13:F13" si="0">D13+1</f>
        <v>2027</v>
      </c>
      <c r="F13" s="5">
        <f t="shared" si="0"/>
        <v>2028</v>
      </c>
      <c r="G13" s="5" t="s">
        <v>0</v>
      </c>
    </row>
    <row r="14" spans="1:7" ht="30" customHeight="1" x14ac:dyDescent="0.25">
      <c r="A14" s="107" t="s">
        <v>66</v>
      </c>
      <c r="B14" s="107" t="s">
        <v>55</v>
      </c>
      <c r="C14" s="51">
        <f>+'Finanzierungsplan FE3-Eingabe'!H13</f>
        <v>0</v>
      </c>
      <c r="D14" s="51">
        <f>+'Finanzierungsplan FE3-Eingabe'!J13</f>
        <v>0</v>
      </c>
      <c r="E14" s="51">
        <f>+'Finanzierungsplan FE3-Eingabe'!L13</f>
        <v>0</v>
      </c>
      <c r="F14" s="51">
        <f>+'Finanzierungsplan FE3-Eingabe'!N13</f>
        <v>0</v>
      </c>
      <c r="G14" s="51">
        <f>SUM(C14:F14)</f>
        <v>0</v>
      </c>
    </row>
    <row r="15" spans="1:7" ht="9.9499999999999993" customHeight="1" x14ac:dyDescent="0.25">
      <c r="A15" s="121"/>
      <c r="B15" s="121"/>
      <c r="C15" s="131"/>
      <c r="D15" s="131"/>
      <c r="E15" s="131"/>
      <c r="F15" s="131"/>
      <c r="G15" s="131"/>
    </row>
    <row r="16" spans="1:7" ht="30" customHeight="1" x14ac:dyDescent="0.25">
      <c r="A16" s="108" t="s">
        <v>58</v>
      </c>
      <c r="B16" s="108" t="s">
        <v>56</v>
      </c>
      <c r="C16" s="52">
        <f>+'Finanzierungsplan FE3-Eingabe'!H25</f>
        <v>0</v>
      </c>
      <c r="D16" s="52">
        <f>+'Finanzierungsplan FE3-Eingabe'!J25</f>
        <v>0</v>
      </c>
      <c r="E16" s="52">
        <f>+'Finanzierungsplan FE3-Eingabe'!L25</f>
        <v>0</v>
      </c>
      <c r="F16" s="52">
        <f>+'Finanzierungsplan FE3-Eingabe'!N25</f>
        <v>0</v>
      </c>
      <c r="G16" s="52">
        <f>SUM(C16:F16)</f>
        <v>0</v>
      </c>
    </row>
    <row r="17" spans="1:11" ht="9.9499999999999993" customHeight="1" x14ac:dyDescent="0.25">
      <c r="A17" s="121"/>
      <c r="B17" s="121"/>
      <c r="C17" s="131"/>
      <c r="D17" s="131"/>
      <c r="E17" s="131"/>
      <c r="F17" s="131"/>
      <c r="G17" s="131"/>
    </row>
    <row r="18" spans="1:11" ht="30" customHeight="1" x14ac:dyDescent="0.25">
      <c r="A18" s="108" t="s">
        <v>59</v>
      </c>
      <c r="B18" s="108" t="s">
        <v>65</v>
      </c>
      <c r="C18" s="52">
        <f>+'Finanzierungsplan FE3-Eingabe'!H37</f>
        <v>0</v>
      </c>
      <c r="D18" s="52">
        <f>+'Finanzierungsplan FE3-Eingabe'!J37</f>
        <v>0</v>
      </c>
      <c r="E18" s="52">
        <f>+'Finanzierungsplan FE3-Eingabe'!L37</f>
        <v>0</v>
      </c>
      <c r="F18" s="52">
        <f>+'Finanzierungsplan FE3-Eingabe'!N37</f>
        <v>0</v>
      </c>
      <c r="G18" s="52">
        <f>SUM(C18:F18)</f>
        <v>0</v>
      </c>
    </row>
    <row r="19" spans="1:11" ht="9.9499999999999993" customHeight="1" x14ac:dyDescent="0.25">
      <c r="A19" s="123"/>
      <c r="B19" s="124"/>
      <c r="C19" s="131"/>
      <c r="D19" s="131"/>
      <c r="E19" s="131"/>
      <c r="F19" s="131"/>
      <c r="G19" s="131"/>
    </row>
    <row r="20" spans="1:11" ht="30" customHeight="1" x14ac:dyDescent="0.25">
      <c r="A20" s="113" t="s">
        <v>68</v>
      </c>
      <c r="B20" s="133" t="s">
        <v>48</v>
      </c>
      <c r="C20" s="52">
        <f>+'Finanzierungsplan FE3-Eingabe'!E43</f>
        <v>0</v>
      </c>
      <c r="D20" s="52">
        <f>+'Finanzierungsplan FE3-Eingabe'!F43</f>
        <v>0</v>
      </c>
      <c r="E20" s="52">
        <f>+'Finanzierungsplan FE3-Eingabe'!G43</f>
        <v>0</v>
      </c>
      <c r="F20" s="52">
        <f>+'Finanzierungsplan FE3-Eingabe'!H43</f>
        <v>0</v>
      </c>
      <c r="G20" s="52">
        <f>SUM(C20:F20)</f>
        <v>0</v>
      </c>
    </row>
    <row r="21" spans="1:11" ht="9.9499999999999993" customHeight="1" x14ac:dyDescent="0.25">
      <c r="A21" s="123"/>
      <c r="B21" s="124"/>
      <c r="C21" s="131"/>
      <c r="D21" s="131"/>
      <c r="E21" s="131"/>
      <c r="F21" s="131"/>
      <c r="G21" s="131"/>
      <c r="K21" s="36"/>
    </row>
    <row r="22" spans="1:11" ht="30" customHeight="1" x14ac:dyDescent="0.25">
      <c r="A22" s="119"/>
      <c r="B22" s="119" t="s">
        <v>1</v>
      </c>
      <c r="C22" s="129">
        <f>SUM(C14:C20)</f>
        <v>0</v>
      </c>
      <c r="D22" s="129">
        <f t="shared" ref="D22:F22" si="1">SUM(D14:D20)</f>
        <v>0</v>
      </c>
      <c r="E22" s="129">
        <f t="shared" si="1"/>
        <v>0</v>
      </c>
      <c r="F22" s="129">
        <f t="shared" si="1"/>
        <v>0</v>
      </c>
      <c r="G22" s="129">
        <f>SUM(G14:G20)</f>
        <v>0</v>
      </c>
    </row>
    <row r="23" spans="1:11" ht="9.9499999999999993" customHeight="1" x14ac:dyDescent="0.25">
      <c r="A23" s="123"/>
      <c r="B23" s="124"/>
      <c r="C23" s="131"/>
      <c r="D23" s="131"/>
      <c r="E23" s="131"/>
      <c r="F23" s="131"/>
      <c r="G23" s="131"/>
    </row>
    <row r="24" spans="1:11" ht="30" customHeight="1" x14ac:dyDescent="0.25">
      <c r="A24" s="113" t="s">
        <v>61</v>
      </c>
      <c r="B24" s="115" t="s">
        <v>41</v>
      </c>
      <c r="C24" s="52">
        <f>+'Finanzierungsplan FE3-Eingabe'!F53</f>
        <v>0</v>
      </c>
      <c r="D24" s="52">
        <f>+'Finanzierungsplan FE3-Eingabe'!G53</f>
        <v>0</v>
      </c>
      <c r="E24" s="52">
        <f>+'Finanzierungsplan FE3-Eingabe'!H53</f>
        <v>0</v>
      </c>
      <c r="F24" s="52">
        <f>+'Finanzierungsplan FE3-Eingabe'!I53</f>
        <v>0</v>
      </c>
      <c r="G24" s="52">
        <f>SUM(C24:F24)</f>
        <v>0</v>
      </c>
    </row>
    <row r="25" spans="1:11" ht="9.9499999999999993" customHeight="1" x14ac:dyDescent="0.25">
      <c r="A25" s="123"/>
      <c r="B25" s="124"/>
      <c r="C25" s="131"/>
      <c r="D25" s="131"/>
      <c r="E25" s="131"/>
      <c r="F25" s="131"/>
      <c r="G25" s="131"/>
    </row>
    <row r="26" spans="1:11" ht="30" customHeight="1" x14ac:dyDescent="0.25">
      <c r="A26" s="113" t="s">
        <v>70</v>
      </c>
      <c r="B26" s="113" t="s">
        <v>2</v>
      </c>
      <c r="C26" s="52">
        <f>+'Finanzierungsplan FE3-Eingabe'!F65</f>
        <v>0</v>
      </c>
      <c r="D26" s="52">
        <f>+'Finanzierungsplan FE3-Eingabe'!G65</f>
        <v>0</v>
      </c>
      <c r="E26" s="52">
        <f>+'Finanzierungsplan FE3-Eingabe'!H65</f>
        <v>0</v>
      </c>
      <c r="F26" s="52">
        <f>+'Finanzierungsplan FE3-Eingabe'!I65</f>
        <v>0</v>
      </c>
      <c r="G26" s="52">
        <f>SUM(C26:F26)</f>
        <v>0</v>
      </c>
    </row>
    <row r="27" spans="1:11" ht="9.9499999999999993" customHeight="1" x14ac:dyDescent="0.25">
      <c r="A27" s="123"/>
      <c r="B27" s="124"/>
      <c r="C27" s="131"/>
      <c r="D27" s="131"/>
      <c r="E27" s="131"/>
      <c r="F27" s="131"/>
      <c r="G27" s="131"/>
    </row>
    <row r="28" spans="1:11" ht="30" customHeight="1" x14ac:dyDescent="0.25">
      <c r="A28" s="113" t="s">
        <v>64</v>
      </c>
      <c r="B28" s="116" t="s">
        <v>35</v>
      </c>
      <c r="C28" s="130">
        <f>+'Finanzierungsplan FE3-Eingabe'!E73</f>
        <v>0</v>
      </c>
      <c r="D28" s="130">
        <f>+'Finanzierungsplan FE3-Eingabe'!F73</f>
        <v>0</v>
      </c>
      <c r="E28" s="130">
        <f>+'Finanzierungsplan FE3-Eingabe'!G73</f>
        <v>0</v>
      </c>
      <c r="F28" s="130">
        <f>+'Finanzierungsplan FE3-Eingabe'!H73</f>
        <v>0</v>
      </c>
      <c r="G28" s="130">
        <f>SUM(C28:F28)</f>
        <v>0</v>
      </c>
    </row>
    <row r="29" spans="1:11" ht="9.9499999999999993" customHeight="1" x14ac:dyDescent="0.25">
      <c r="A29" s="123"/>
      <c r="B29" s="124"/>
      <c r="C29" s="131"/>
      <c r="D29" s="131"/>
      <c r="E29" s="131"/>
      <c r="F29" s="131"/>
      <c r="G29" s="131"/>
    </row>
    <row r="30" spans="1:11" ht="30" customHeight="1" x14ac:dyDescent="0.25">
      <c r="A30" s="119"/>
      <c r="B30" s="119" t="s">
        <v>3</v>
      </c>
      <c r="C30" s="129">
        <f>$C$24+$C$22+$C$26+$C$28</f>
        <v>0</v>
      </c>
      <c r="D30" s="129">
        <f>$D$24+$D$22+$D$26+$D$28</f>
        <v>0</v>
      </c>
      <c r="E30" s="129">
        <f>$E$24+$E$22+$E$26+$E$28</f>
        <v>0</v>
      </c>
      <c r="F30" s="129">
        <f>+$F$22+$F$24+$F$26+$F$28</f>
        <v>0</v>
      </c>
      <c r="G30" s="129">
        <f>+G22+G24+G26+G28</f>
        <v>0</v>
      </c>
      <c r="H30" s="53"/>
    </row>
    <row r="31" spans="1:11" x14ac:dyDescent="0.25">
      <c r="C31" s="49"/>
      <c r="D31" s="49"/>
      <c r="E31" s="49"/>
      <c r="F31" s="49"/>
      <c r="G31" s="49"/>
      <c r="H31" s="49"/>
    </row>
    <row r="32" spans="1:11" x14ac:dyDescent="0.25">
      <c r="C32" s="49"/>
      <c r="D32" s="49"/>
      <c r="E32" s="49"/>
      <c r="F32" s="49"/>
      <c r="G32" s="49"/>
      <c r="H32" s="49"/>
    </row>
    <row r="69" spans="7:7" x14ac:dyDescent="0.25">
      <c r="G69" s="8"/>
    </row>
    <row r="70" spans="7:7" ht="15" customHeight="1" x14ac:dyDescent="0.25"/>
    <row r="83" ht="15" customHeight="1" x14ac:dyDescent="0.25"/>
  </sheetData>
  <sheetProtection algorithmName="SHA-512" hashValue="sd2u0mfdMC07rd+s5cAZeNOi5EZVWGfqYVw+IsOkSSbee4rL7ZwoGafK7/RPWiIssoejMtw8xbcf/dY+md3bwQ==" saltValue="oWY6saYi+g4Pm1p6x7Ft9w==" spinCount="100000" sheet="1" selectLockedCells="1"/>
  <pageMargins left="0.39370078740157483" right="0.39370078740157483" top="0.94488188976377963" bottom="0.59055118110236227" header="0.19685039370078741" footer="0.19685039370078741"/>
  <pageSetup paperSize="9" scale="96" orientation="portrait" r:id="rId1"/>
  <headerFooter>
    <oddHeader>&amp;L&amp;G</oddHeader>
    <oddFooter>&amp;L&amp;G&amp;RIGF- VORDRUCK DLR-PT Stand: Juli 2025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7</vt:i4>
      </vt:variant>
    </vt:vector>
  </HeadingPairs>
  <TitlesOfParts>
    <vt:vector size="17" baseType="lpstr">
      <vt:lpstr>Hinweise und Grunddaten</vt:lpstr>
      <vt:lpstr>Anpassungshistorie</vt:lpstr>
      <vt:lpstr>Gesamtfinanzierungsplan</vt:lpstr>
      <vt:lpstr>Koordinierungspauschale</vt:lpstr>
      <vt:lpstr>Finanzierungsplan FE1-Übersicht</vt:lpstr>
      <vt:lpstr>Finanzierungsplan FE1-Eingabe</vt:lpstr>
      <vt:lpstr>Finanzierungsplan FE2-Übersicht</vt:lpstr>
      <vt:lpstr>Finanzierungsplan FE2-Eingabe</vt:lpstr>
      <vt:lpstr>Finanzierungsplan FE3-Übersicht</vt:lpstr>
      <vt:lpstr>Finanzierungsplan FE3-Eingabe</vt:lpstr>
      <vt:lpstr>'Finanzierungsplan FE1-Übersicht'!Druckbereich</vt:lpstr>
      <vt:lpstr>'Finanzierungsplan FE2-Übersicht'!Druckbereich</vt:lpstr>
      <vt:lpstr>'Hinweise und Grunddaten'!Druckbereich</vt:lpstr>
      <vt:lpstr>FE_1</vt:lpstr>
      <vt:lpstr>FE_2</vt:lpstr>
      <vt:lpstr>FE_3</vt:lpstr>
      <vt:lpstr>Fördervariante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2025-07-14T12:14:12Z</dcterms:created>
  <dcterms:modified xsi:type="dcterms:W3CDTF">2025-09-16T09:45:02Z</dcterms:modified>
</cp:coreProperties>
</file>